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5480" windowHeight="11640" activeTab="0"/>
  </bookViews>
  <sheets>
    <sheet name="Tabelle1" sheetId="1" r:id="rId1"/>
    <sheet name="Ventileinsatze_AV6" sheetId="2" r:id="rId2"/>
    <sheet name="Tabelle2" sheetId="3" r:id="rId3"/>
  </sheets>
  <definedNames>
    <definedName name="_xlnm.Print_Area" localSheetId="0">'Tabelle1'!$A$1:$K$56</definedName>
  </definedNames>
  <calcPr fullCalcOnLoad="1"/>
</workbook>
</file>

<file path=xl/sharedStrings.xml><?xml version="1.0" encoding="utf-8"?>
<sst xmlns="http://schemas.openxmlformats.org/spreadsheetml/2006/main" count="203" uniqueCount="137">
  <si>
    <t>Norm-Temperaturen</t>
  </si>
  <si>
    <t>Temperaturen</t>
  </si>
  <si>
    <t>Übertemperatur</t>
  </si>
  <si>
    <t>°C</t>
  </si>
  <si>
    <t>K</t>
  </si>
  <si>
    <t>Exponent des Heizkörpers</t>
  </si>
  <si>
    <t>Raumheizkörper I. wie Mera, Vera, Aura, Era, Krera, Exra , Pawa V: 1,30</t>
  </si>
  <si>
    <t>Raumheizkörper II. wie Alpa, Pawa H: 1,35</t>
  </si>
  <si>
    <t>Badheizkörper: 1,25</t>
  </si>
  <si>
    <t>(aus Preisliste); oder vereinfacht:</t>
  </si>
  <si>
    <t>Heizkörperumrechnung auf andere Temperaturen</t>
  </si>
  <si>
    <t>BEMM GmbH</t>
  </si>
  <si>
    <t>Datum:</t>
  </si>
  <si>
    <t xml:space="preserve"> W</t>
  </si>
  <si>
    <t>blaue Felder = Eingabefelder</t>
  </si>
  <si>
    <t>Heizlast abschätzen</t>
  </si>
  <si>
    <t>Wohnraum 20°C</t>
  </si>
  <si>
    <t>Bad 24°C</t>
  </si>
  <si>
    <t>Raumbreite in m</t>
  </si>
  <si>
    <t>Raumlänge in m</t>
  </si>
  <si>
    <t>Gesamtfläche in m²</t>
  </si>
  <si>
    <t>Abgeschätzte Heizleistung in Watt (W)</t>
  </si>
  <si>
    <t>spezifische Leistung W/m²</t>
  </si>
  <si>
    <t>für einen Raum</t>
  </si>
  <si>
    <t xml:space="preserve"> W   oder</t>
  </si>
  <si>
    <r>
      <t>Hinweis:</t>
    </r>
    <r>
      <rPr>
        <sz val="10"/>
        <rFont val="Arial"/>
        <family val="0"/>
      </rPr>
      <t xml:space="preserve"> Diese Abschätzung ersetzt nicht die Heizlastberechnung nach DIN  EN 12831</t>
    </r>
  </si>
  <si>
    <t>f =</t>
  </si>
  <si>
    <t>von der Norm-Temperaturparung 75/65/20 °C</t>
  </si>
  <si>
    <t>Abschätzungstabelle</t>
  </si>
  <si>
    <t>Frei für Eintragungen:</t>
  </si>
  <si>
    <t>Norm-Wärmeleistung des Heizkörpers (aus Preisliste)</t>
  </si>
  <si>
    <t>erforderliche Norm-Wärmeleistung (aus Preisliste)</t>
  </si>
  <si>
    <t>tr Raum</t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</si>
  <si>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Vorlauf</t>
    </r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</si>
  <si>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Rücklauf</t>
    </r>
  </si>
  <si>
    <t xml:space="preserve"> Gebäudetyp 1: modernisiert, gut isoliert</t>
  </si>
  <si>
    <t xml:space="preserve"> Gebäudetyp 2: ab ca. 1980</t>
  </si>
  <si>
    <t>keine Außenwand (AW)</t>
  </si>
  <si>
    <t>eine Außenwand (AW)</t>
  </si>
  <si>
    <t>mehr als eine Außenwand (AW)</t>
  </si>
  <si>
    <t>Anlagen-Temperaturen</t>
  </si>
  <si>
    <t>errechnete Wärmeleistung des Heizkörpers</t>
  </si>
  <si>
    <t>erforderliche Wärmeleistung des Heizkörpers (z.B. von oben)</t>
  </si>
  <si>
    <t xml:space="preserve"> Gebäudetyp 3: bis ca. 1980</t>
  </si>
  <si>
    <t>Maximal 250 l/h Heizungswasser!</t>
  </si>
  <si>
    <t>Sonst macht das Ventil Geräusche!</t>
  </si>
  <si>
    <t>(Dann Schwerkraftvertile baueits erforderlich!)</t>
  </si>
  <si>
    <t>Hinweis:</t>
  </si>
  <si>
    <t>BEMM-Ventile (M-Ventile und alle Ventil-RHK)</t>
  </si>
  <si>
    <t xml:space="preserve">Hier aktuell: </t>
  </si>
  <si>
    <t>l/h</t>
  </si>
  <si>
    <t>Ersatzteilliste Zubehör</t>
  </si>
  <si>
    <t>Ausdruck:</t>
  </si>
  <si>
    <t xml:space="preserve">                </t>
  </si>
  <si>
    <t>Stand:</t>
  </si>
  <si>
    <t>Zeichen:</t>
  </si>
  <si>
    <t>slu</t>
  </si>
  <si>
    <t>lfdNr</t>
  </si>
  <si>
    <t>Tab</t>
  </si>
  <si>
    <t>Produktgruppe</t>
  </si>
  <si>
    <t>Bezeichnung1</t>
  </si>
  <si>
    <t>Bezeichnung2</t>
  </si>
  <si>
    <t>Verwendung</t>
  </si>
  <si>
    <t>Lieferant</t>
  </si>
  <si>
    <t>ArtNr-Fremd</t>
  </si>
  <si>
    <t>Bild</t>
  </si>
  <si>
    <t>ArtNr-BEMM</t>
  </si>
  <si>
    <t>Verfügbarkeit</t>
  </si>
  <si>
    <t>RV</t>
  </si>
  <si>
    <t>Ventileinsatz f. RV, Normalausf.</t>
  </si>
  <si>
    <t>kv 0,65, Durchfluss VL/RL fest</t>
  </si>
  <si>
    <t>Serie</t>
  </si>
  <si>
    <t>Oventrop</t>
  </si>
  <si>
    <t>118 70 57</t>
  </si>
  <si>
    <t>ohne</t>
  </si>
  <si>
    <t>BEMM</t>
  </si>
  <si>
    <t>Ventileinsatz f. RV, Feinstvoreinst.</t>
  </si>
  <si>
    <t>kv 0,32, Durchfluss VL/RL fest</t>
  </si>
  <si>
    <t>Sonder</t>
  </si>
  <si>
    <t>118 73 52</t>
  </si>
  <si>
    <t>Ventileinsatz f. RV, großer Durchfl.</t>
  </si>
  <si>
    <t>kv 1,10, Durchfluss VL/RL fest</t>
  </si>
  <si>
    <t>118 70 60</t>
  </si>
  <si>
    <t>Ventileinsatz f. RV, Sonderausf.</t>
  </si>
  <si>
    <t>kv 0,45, Durchfluss beliebig</t>
  </si>
  <si>
    <t>118 70 77</t>
  </si>
  <si>
    <t>CM/CV</t>
  </si>
  <si>
    <t>Ventileinsatz f. CM/CV, Normalausf.</t>
  </si>
  <si>
    <t>kv 0,70, Durchfluss VL/RL fest</t>
  </si>
  <si>
    <t>CHVVE</t>
  </si>
  <si>
    <t>101 80 80</t>
  </si>
  <si>
    <t>Ventileinsatz f. CM/CV, Feinstvoreinst.</t>
  </si>
  <si>
    <t>101 80 90</t>
  </si>
  <si>
    <t>Ventileinsatz f. CM/CV, Spezialausf.</t>
  </si>
  <si>
    <t>kv 0,70, Durchfluss beliebig</t>
  </si>
  <si>
    <t>Spezial</t>
  </si>
  <si>
    <t>164 80 77</t>
  </si>
  <si>
    <t>ZM/UV</t>
  </si>
  <si>
    <t>Ventileinsatz f. ZM/UV, Sonderausf.</t>
  </si>
  <si>
    <t>Ventileinsatz f. ZM/UV, Feinstvoreinst.</t>
  </si>
  <si>
    <t>Ventileinsatz f. ZM/UV, großer Durchfl.</t>
  </si>
  <si>
    <t>Bei Schwerkraftheizung
dieser Einsatz! Achtung!
Vorlauf dann auf der Ventil-
seite!</t>
  </si>
  <si>
    <t>Ventileinsatz f. ZM/UV, Spezialausf.</t>
  </si>
  <si>
    <t>mit starker Feder</t>
  </si>
  <si>
    <t>118 70 70</t>
  </si>
  <si>
    <t>bei höheren Differenz-</t>
  </si>
  <si>
    <t>drücken</t>
  </si>
  <si>
    <t>kv 0,95-1,08, Durchfluss beliebig</t>
  </si>
  <si>
    <t>mit sehr starker Feder</t>
  </si>
  <si>
    <t xml:space="preserve">höchste Akzeptanz bei </t>
  </si>
  <si>
    <t>106 70 85</t>
  </si>
  <si>
    <t>hohen Differenzdrücken</t>
  </si>
  <si>
    <t>Aus dem Bereich "</t>
  </si>
  <si>
    <t>„Armaturen für den Abgleich</t>
  </si>
  <si>
    <t xml:space="preserve">von Durchfluss, Druck und </t>
  </si>
  <si>
    <t>Temperatur“</t>
  </si>
  <si>
    <t>Ventilschleuse</t>
  </si>
  <si>
    <t>118 80 51</t>
  </si>
  <si>
    <t>Die einfache Auslegung von KERMI mit Prof. Hirschberg verbreitet geht aus von:</t>
  </si>
  <si>
    <t>VOREINSTELLUNG Banal für OVENTROP AV6</t>
  </si>
  <si>
    <t>- Normleistung bei 75/65/20°C den Heizkörpers</t>
  </si>
  <si>
    <t>- 100 mbar Differenzdruck am Ventilkegel</t>
  </si>
  <si>
    <t>Der Ventileinsatz AV6 läßt keine Zwischenstellungen zw. 1 - 6 zu, daher ist die Mitte</t>
  </si>
  <si>
    <t>der kv-Konstanten als Sprungpunkt zu berücksichigen.</t>
  </si>
  <si>
    <t>Zw. 3 und 4 ca. 105 l/h =&gt;</t>
  </si>
  <si>
    <t>Zw. 5 und 6 ca. 150 l/h =&gt;</t>
  </si>
  <si>
    <t>Zw. 4 und 5 ca. 125 l/h =&gt;</t>
  </si>
  <si>
    <t>bis 400 W</t>
  </si>
  <si>
    <t>bis 750 W</t>
  </si>
  <si>
    <t>bis 1200 W</t>
  </si>
  <si>
    <t>bis 1450 W</t>
  </si>
  <si>
    <t>bis 1750 W</t>
  </si>
  <si>
    <t>EINSTELLWERT</t>
  </si>
  <si>
    <t>&gt; 1750 W</t>
  </si>
  <si>
    <t>Zw. 1 und 2 ca.   35 l/h =&gt;</t>
  </si>
  <si>
    <t>Zw. 2 und 3 ca.   65 l/h =&gt;</t>
  </si>
  <si>
    <t>BEMM; 25.09.14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</si>
</sst>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d/m/yy\ h:mm"/>
    <numFmt numFmtId="180" formatCode="d/\ mmmm\ yyyy"/>
    <numFmt numFmtId="181" formatCode="d/m/yy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0.000000000"/>
    <numFmt numFmtId="187" formatCode="[$-407]dddd\,\ d\.\ mmmm\ yyyy"/>
    <numFmt numFmtId="188" formatCode="d\.mmm\ yy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0"/>
    </font>
    <font>
      <sz val="9.1"/>
      <name val="Arial"/>
      <family val="0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vertAlign val="subscript"/>
      <sz val="10"/>
      <name val="Arial"/>
      <family val="2"/>
    </font>
    <font>
      <sz val="12"/>
      <name val="Arial"/>
      <family val="0"/>
    </font>
    <font>
      <sz val="10"/>
      <name val="Switzerland"/>
      <family val="0"/>
    </font>
    <font>
      <sz val="10"/>
      <name val="System"/>
      <family val="0"/>
    </font>
    <font>
      <b/>
      <sz val="11"/>
      <name val="Courier New"/>
      <family val="0"/>
    </font>
    <font>
      <b/>
      <sz val="12"/>
      <name val="Courier New"/>
      <family val="0"/>
    </font>
    <font>
      <sz val="11"/>
      <name val="Courier New"/>
      <family val="0"/>
    </font>
    <font>
      <sz val="14"/>
      <name val="Courier New"/>
      <family val="0"/>
    </font>
    <font>
      <b/>
      <sz val="10"/>
      <name val="Switzerland"/>
      <family val="0"/>
    </font>
    <font>
      <b/>
      <sz val="15"/>
      <name val="Courier New"/>
      <family val="0"/>
    </font>
    <font>
      <sz val="15"/>
      <name val="Courier New"/>
      <family val="0"/>
    </font>
    <font>
      <sz val="15"/>
      <name val="Arial"/>
      <family val="0"/>
    </font>
    <font>
      <sz val="8"/>
      <name val="Switzerland"/>
      <family val="0"/>
    </font>
    <font>
      <sz val="15"/>
      <name val="Switzerland"/>
      <family val="0"/>
    </font>
    <font>
      <b/>
      <sz val="8"/>
      <name val="Switzerland"/>
      <family val="0"/>
    </font>
    <font>
      <b/>
      <sz val="12"/>
      <name val="System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8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1" fontId="2" fillId="5" borderId="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Fill="1" applyAlignment="1">
      <alignment horizontal="center"/>
    </xf>
    <xf numFmtId="177" fontId="0" fillId="0" borderId="0" xfId="0" applyNumberFormat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0" fontId="1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3" borderId="1" xfId="0" applyFill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14" fontId="0" fillId="0" borderId="2" xfId="0" applyNumberFormat="1" applyBorder="1" applyAlignment="1">
      <alignment/>
    </xf>
    <xf numFmtId="0" fontId="6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 applyProtection="1">
      <alignment/>
      <protection locked="0"/>
    </xf>
    <xf numFmtId="1" fontId="8" fillId="0" borderId="0" xfId="0" applyNumberFormat="1" applyFont="1" applyAlignment="1" applyProtection="1">
      <alignment/>
      <protection locked="0"/>
    </xf>
    <xf numFmtId="0" fontId="11" fillId="0" borderId="0" xfId="0" applyFont="1" applyAlignment="1">
      <alignment/>
    </xf>
    <xf numFmtId="178" fontId="2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3" xfId="0" applyBorder="1" applyAlignment="1">
      <alignment/>
    </xf>
    <xf numFmtId="0" fontId="0" fillId="0" borderId="4" xfId="0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9" xfId="0" applyBorder="1" applyAlignment="1">
      <alignment/>
    </xf>
    <xf numFmtId="0" fontId="1" fillId="0" borderId="0" xfId="0" applyNumberFormat="1" applyFont="1" applyAlignment="1" applyProtection="1">
      <alignment horizontal="left"/>
      <protection/>
    </xf>
    <xf numFmtId="0" fontId="1" fillId="0" borderId="0" xfId="0" applyNumberFormat="1" applyFont="1" applyAlignment="1" applyProtection="1">
      <alignment horizontal="left" wrapText="1"/>
      <protection/>
    </xf>
    <xf numFmtId="0" fontId="2" fillId="0" borderId="0" xfId="0" applyNumberFormat="1" applyFont="1" applyAlignment="1" applyProtection="1">
      <alignment horizontal="left"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188" fontId="13" fillId="0" borderId="0" xfId="0" applyNumberFormat="1" applyFont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5" fontId="13" fillId="0" borderId="0" xfId="0" applyNumberFormat="1" applyFont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wrapText="1"/>
      <protection/>
    </xf>
    <xf numFmtId="0" fontId="15" fillId="0" borderId="9" xfId="0" applyFont="1" applyBorder="1" applyAlignment="1" applyProtection="1">
      <alignment/>
      <protection/>
    </xf>
    <xf numFmtId="0" fontId="16" fillId="0" borderId="10" xfId="0" applyNumberFormat="1" applyFont="1" applyBorder="1" applyAlignment="1" applyProtection="1">
      <alignment horizontal="center"/>
      <protection/>
    </xf>
    <xf numFmtId="0" fontId="16" fillId="0" borderId="9" xfId="0" applyNumberFormat="1" applyFont="1" applyBorder="1" applyAlignment="1" applyProtection="1">
      <alignment horizontal="center"/>
      <protection/>
    </xf>
    <xf numFmtId="0" fontId="16" fillId="0" borderId="9" xfId="0" applyNumberFormat="1" applyFont="1" applyBorder="1" applyAlignment="1" applyProtection="1">
      <alignment horizontal="center" wrapText="1"/>
      <protection/>
    </xf>
    <xf numFmtId="0" fontId="17" fillId="0" borderId="9" xfId="0" applyNumberFormat="1" applyFont="1" applyBorder="1" applyAlignment="1" applyProtection="1">
      <alignment horizontal="center"/>
      <protection/>
    </xf>
    <xf numFmtId="0" fontId="16" fillId="0" borderId="2" xfId="0" applyNumberFormat="1" applyFont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left"/>
      <protection/>
    </xf>
    <xf numFmtId="0" fontId="18" fillId="0" borderId="7" xfId="0" applyFont="1" applyBorder="1" applyAlignment="1" applyProtection="1">
      <alignment horizontal="left"/>
      <protection/>
    </xf>
    <xf numFmtId="0" fontId="18" fillId="0" borderId="7" xfId="0" applyFont="1" applyBorder="1" applyAlignment="1" applyProtection="1">
      <alignment horizontal="left" wrapText="1"/>
      <protection/>
    </xf>
    <xf numFmtId="0" fontId="19" fillId="0" borderId="7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6" fillId="0" borderId="11" xfId="0" applyNumberFormat="1" applyFont="1" applyBorder="1" applyAlignment="1" applyProtection="1">
      <alignment horizontal="left"/>
      <protection/>
    </xf>
    <xf numFmtId="0" fontId="16" fillId="0" borderId="7" xfId="0" applyNumberFormat="1" applyFont="1" applyBorder="1" applyAlignment="1" applyProtection="1">
      <alignment horizontal="left"/>
      <protection/>
    </xf>
    <xf numFmtId="1" fontId="16" fillId="0" borderId="7" xfId="0" applyNumberFormat="1" applyFont="1" applyBorder="1" applyAlignment="1" applyProtection="1">
      <alignment horizontal="left" wrapText="1"/>
      <protection/>
    </xf>
    <xf numFmtId="2" fontId="16" fillId="0" borderId="7" xfId="0" applyNumberFormat="1" applyFont="1" applyBorder="1" applyAlignment="1" applyProtection="1">
      <alignment horizontal="left"/>
      <protection/>
    </xf>
    <xf numFmtId="1" fontId="16" fillId="0" borderId="7" xfId="0" applyNumberFormat="1" applyFont="1" applyBorder="1" applyAlignment="1" applyProtection="1">
      <alignment horizontal="left"/>
      <protection/>
    </xf>
    <xf numFmtId="1" fontId="21" fillId="0" borderId="7" xfId="0" applyNumberFormat="1" applyFont="1" applyBorder="1" applyAlignment="1" applyProtection="1">
      <alignment horizontal="center" vertical="center"/>
      <protection/>
    </xf>
    <xf numFmtId="178" fontId="16" fillId="0" borderId="0" xfId="0" applyNumberFormat="1" applyFont="1" applyBorder="1" applyAlignment="1" applyProtection="1">
      <alignment horizontal="left"/>
      <protection/>
    </xf>
    <xf numFmtId="0" fontId="18" fillId="0" borderId="11" xfId="0" applyNumberFormat="1" applyFont="1" applyBorder="1" applyAlignment="1" applyProtection="1">
      <alignment horizontal="left"/>
      <protection/>
    </xf>
    <xf numFmtId="0" fontId="18" fillId="0" borderId="7" xfId="0" applyNumberFormat="1" applyFont="1" applyBorder="1" applyAlignment="1" applyProtection="1">
      <alignment horizontal="left"/>
      <protection/>
    </xf>
    <xf numFmtId="1" fontId="18" fillId="0" borderId="7" xfId="0" applyNumberFormat="1" applyFont="1" applyBorder="1" applyAlignment="1" applyProtection="1">
      <alignment horizontal="left" wrapText="1"/>
      <protection/>
    </xf>
    <xf numFmtId="2" fontId="18" fillId="0" borderId="7" xfId="0" applyNumberFormat="1" applyFont="1" applyBorder="1" applyAlignment="1" applyProtection="1">
      <alignment horizontal="left"/>
      <protection/>
    </xf>
    <xf numFmtId="1" fontId="18" fillId="0" borderId="7" xfId="0" applyNumberFormat="1" applyFont="1" applyBorder="1" applyAlignment="1" applyProtection="1">
      <alignment horizontal="left"/>
      <protection/>
    </xf>
    <xf numFmtId="1" fontId="22" fillId="0" borderId="7" xfId="0" applyNumberFormat="1" applyFont="1" applyBorder="1" applyAlignment="1" applyProtection="1">
      <alignment horizontal="center" vertical="center"/>
      <protection/>
    </xf>
    <xf numFmtId="178" fontId="18" fillId="0" borderId="0" xfId="0" applyNumberFormat="1" applyFont="1" applyBorder="1" applyAlignment="1" applyProtection="1">
      <alignment horizontal="left"/>
      <protection/>
    </xf>
    <xf numFmtId="0" fontId="14" fillId="0" borderId="2" xfId="0" applyFont="1" applyBorder="1" applyAlignment="1" applyProtection="1">
      <alignment/>
      <protection/>
    </xf>
    <xf numFmtId="0" fontId="18" fillId="0" borderId="10" xfId="0" applyNumberFormat="1" applyFont="1" applyBorder="1" applyAlignment="1" applyProtection="1">
      <alignment horizontal="left"/>
      <protection/>
    </xf>
    <xf numFmtId="0" fontId="18" fillId="0" borderId="9" xfId="0" applyNumberFormat="1" applyFont="1" applyBorder="1" applyAlignment="1" applyProtection="1">
      <alignment horizontal="left"/>
      <protection/>
    </xf>
    <xf numFmtId="1" fontId="18" fillId="0" borderId="9" xfId="0" applyNumberFormat="1" applyFont="1" applyBorder="1" applyAlignment="1" applyProtection="1">
      <alignment horizontal="left" wrapText="1"/>
      <protection/>
    </xf>
    <xf numFmtId="2" fontId="18" fillId="0" borderId="9" xfId="0" applyNumberFormat="1" applyFont="1" applyBorder="1" applyAlignment="1" applyProtection="1">
      <alignment horizontal="left"/>
      <protection/>
    </xf>
    <xf numFmtId="1" fontId="18" fillId="0" borderId="9" xfId="0" applyNumberFormat="1" applyFont="1" applyBorder="1" applyAlignment="1" applyProtection="1">
      <alignment horizontal="left"/>
      <protection/>
    </xf>
    <xf numFmtId="1" fontId="22" fillId="0" borderId="9" xfId="0" applyNumberFormat="1" applyFont="1" applyBorder="1" applyAlignment="1" applyProtection="1">
      <alignment horizontal="center" vertical="center"/>
      <protection/>
    </xf>
    <xf numFmtId="178" fontId="18" fillId="0" borderId="2" xfId="0" applyNumberFormat="1" applyFont="1" applyBorder="1" applyAlignment="1" applyProtection="1">
      <alignment horizontal="left"/>
      <protection/>
    </xf>
    <xf numFmtId="0" fontId="18" fillId="0" borderId="7" xfId="0" applyNumberFormat="1" applyFont="1" applyBorder="1" applyAlignment="1" applyProtection="1">
      <alignment horizontal="left" wrapText="1"/>
      <protection/>
    </xf>
    <xf numFmtId="0" fontId="22" fillId="0" borderId="7" xfId="0" applyNumberFormat="1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 wrapText="1"/>
      <protection/>
    </xf>
    <xf numFmtId="2" fontId="0" fillId="0" borderId="11" xfId="0" applyNumberFormat="1" applyFont="1" applyBorder="1" applyAlignment="1" applyProtection="1">
      <alignment horizontal="left"/>
      <protection/>
    </xf>
    <xf numFmtId="0" fontId="23" fillId="0" borderId="11" xfId="0" applyFont="1" applyBorder="1" applyAlignment="1" applyProtection="1">
      <alignment horizontal="center" vertical="center"/>
      <protection/>
    </xf>
    <xf numFmtId="2" fontId="0" fillId="0" borderId="0" xfId="0" applyNumberFormat="1" applyFont="1" applyBorder="1" applyAlignment="1" applyProtection="1">
      <alignment horizontal="left"/>
      <protection/>
    </xf>
    <xf numFmtId="1" fontId="0" fillId="0" borderId="11" xfId="0" applyNumberFormat="1" applyFont="1" applyBorder="1" applyAlignment="1" applyProtection="1">
      <alignment horizontal="left" wrapText="1"/>
      <protection/>
    </xf>
    <xf numFmtId="1" fontId="0" fillId="0" borderId="11" xfId="0" applyNumberFormat="1" applyFont="1" applyBorder="1" applyAlignment="1" applyProtection="1">
      <alignment horizontal="left"/>
      <protection/>
    </xf>
    <xf numFmtId="1" fontId="23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2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  <xf numFmtId="0" fontId="24" fillId="0" borderId="11" xfId="0" applyFont="1" applyBorder="1" applyAlignment="1" applyProtection="1">
      <alignment horizontal="left"/>
      <protection/>
    </xf>
    <xf numFmtId="0" fontId="24" fillId="0" borderId="11" xfId="0" applyFont="1" applyBorder="1" applyAlignment="1" applyProtection="1">
      <alignment horizontal="left" wrapText="1"/>
      <protection/>
    </xf>
    <xf numFmtId="0" fontId="25" fillId="0" borderId="11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left"/>
      <protection/>
    </xf>
    <xf numFmtId="1" fontId="3" fillId="0" borderId="11" xfId="0" applyNumberFormat="1" applyFont="1" applyBorder="1" applyAlignment="1" applyProtection="1">
      <alignment horizontal="left"/>
      <protection/>
    </xf>
    <xf numFmtId="0" fontId="3" fillId="0" borderId="11" xfId="0" applyNumberFormat="1" applyFont="1" applyBorder="1" applyAlignment="1" applyProtection="1">
      <alignment horizontal="left" wrapText="1"/>
      <protection/>
    </xf>
    <xf numFmtId="2" fontId="3" fillId="0" borderId="11" xfId="0" applyNumberFormat="1" applyFont="1" applyBorder="1" applyAlignment="1" applyProtection="1">
      <alignment horizontal="left"/>
      <protection/>
    </xf>
    <xf numFmtId="0" fontId="3" fillId="0" borderId="11" xfId="0" applyNumberFormat="1" applyFont="1" applyBorder="1" applyAlignment="1" applyProtection="1">
      <alignment horizontal="left"/>
      <protection/>
    </xf>
    <xf numFmtId="0" fontId="23" fillId="0" borderId="11" xfId="0" applyNumberFormat="1" applyFont="1" applyBorder="1" applyAlignment="1" applyProtection="1">
      <alignment horizontal="center" vertical="center"/>
      <protection/>
    </xf>
    <xf numFmtId="178" fontId="3" fillId="0" borderId="0" xfId="0" applyNumberFormat="1" applyFont="1" applyAlignment="1" applyProtection="1">
      <alignment horizontal="left"/>
      <protection/>
    </xf>
    <xf numFmtId="0" fontId="24" fillId="0" borderId="2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left"/>
      <protection/>
    </xf>
    <xf numFmtId="0" fontId="16" fillId="0" borderId="7" xfId="0" applyFont="1" applyBorder="1" applyAlignment="1" applyProtection="1">
      <alignment horizontal="left"/>
      <protection/>
    </xf>
    <xf numFmtId="0" fontId="16" fillId="0" borderId="7" xfId="0" applyNumberFormat="1" applyFont="1" applyBorder="1" applyAlignment="1" applyProtection="1">
      <alignment horizontal="left" wrapText="1"/>
      <protection/>
    </xf>
    <xf numFmtId="0" fontId="21" fillId="0" borderId="7" xfId="0" applyNumberFormat="1" applyFont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/>
      <protection/>
    </xf>
    <xf numFmtId="0" fontId="24" fillId="0" borderId="11" xfId="0" applyFont="1" applyBorder="1" applyAlignment="1" applyProtection="1">
      <alignment wrapText="1"/>
      <protection/>
    </xf>
    <xf numFmtId="0" fontId="24" fillId="0" borderId="10" xfId="0" applyFont="1" applyBorder="1" applyAlignment="1" applyProtection="1">
      <alignment/>
      <protection/>
    </xf>
    <xf numFmtId="0" fontId="24" fillId="0" borderId="10" xfId="0" applyFont="1" applyBorder="1" applyAlignment="1" applyProtection="1">
      <alignment wrapText="1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>
      <alignment horizontal="center"/>
    </xf>
    <xf numFmtId="0" fontId="6" fillId="0" borderId="2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178" fontId="18" fillId="0" borderId="6" xfId="0" applyNumberFormat="1" applyFont="1" applyBorder="1" applyAlignment="1" applyProtection="1">
      <alignment horizontal="left" wrapText="1"/>
      <protection/>
    </xf>
    <xf numFmtId="178" fontId="18" fillId="0" borderId="0" xfId="0" applyNumberFormat="1" applyFont="1" applyBorder="1" applyAlignment="1" applyProtection="1">
      <alignment horizontal="left" wrapText="1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24.emf" /><Relationship Id="rId5" Type="http://schemas.openxmlformats.org/officeDocument/2006/relationships/image" Target="../media/image8.emf" /><Relationship Id="rId6" Type="http://schemas.openxmlformats.org/officeDocument/2006/relationships/image" Target="../media/image11.emf" /><Relationship Id="rId7" Type="http://schemas.openxmlformats.org/officeDocument/2006/relationships/image" Target="../media/image7.emf" /><Relationship Id="rId8" Type="http://schemas.openxmlformats.org/officeDocument/2006/relationships/image" Target="../media/image10.emf" /><Relationship Id="rId9" Type="http://schemas.openxmlformats.org/officeDocument/2006/relationships/image" Target="../media/image6.emf" /><Relationship Id="rId10" Type="http://schemas.openxmlformats.org/officeDocument/2006/relationships/image" Target="../media/image9.emf" /><Relationship Id="rId11" Type="http://schemas.openxmlformats.org/officeDocument/2006/relationships/image" Target="../media/image5.emf" /><Relationship Id="rId12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5.emf" /><Relationship Id="rId5" Type="http://schemas.openxmlformats.org/officeDocument/2006/relationships/image" Target="../media/image16.emf" /><Relationship Id="rId6" Type="http://schemas.openxmlformats.org/officeDocument/2006/relationships/image" Target="../media/image17.emf" /><Relationship Id="rId7" Type="http://schemas.openxmlformats.org/officeDocument/2006/relationships/image" Target="../media/image18.emf" /><Relationship Id="rId8" Type="http://schemas.openxmlformats.org/officeDocument/2006/relationships/image" Target="../media/image19.emf" /><Relationship Id="rId9" Type="http://schemas.openxmlformats.org/officeDocument/2006/relationships/image" Target="../media/image20.emf" /><Relationship Id="rId10" Type="http://schemas.openxmlformats.org/officeDocument/2006/relationships/image" Target="../media/image21.emf" /><Relationship Id="rId11" Type="http://schemas.openxmlformats.org/officeDocument/2006/relationships/image" Target="../media/image2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</xdr:row>
      <xdr:rowOff>47625</xdr:rowOff>
    </xdr:from>
    <xdr:to>
      <xdr:col>10</xdr:col>
      <xdr:colOff>733425</xdr:colOff>
      <xdr:row>8</xdr:row>
      <xdr:rowOff>219075</xdr:rowOff>
    </xdr:to>
    <xdr:grpSp>
      <xdr:nvGrpSpPr>
        <xdr:cNvPr id="1" name="Group 3"/>
        <xdr:cNvGrpSpPr>
          <a:grpSpLocks/>
        </xdr:cNvGrpSpPr>
      </xdr:nvGrpSpPr>
      <xdr:grpSpPr>
        <a:xfrm>
          <a:off x="4848225" y="276225"/>
          <a:ext cx="4724400" cy="1771650"/>
          <a:chOff x="340" y="2296"/>
          <a:chExt cx="4037" cy="1005"/>
        </a:xfrm>
        <a:solidFill>
          <a:srgbClr val="FFFFFF"/>
        </a:solidFill>
      </xdr:grpSpPr>
      <xdr:sp>
        <xdr:nvSpPr>
          <xdr:cNvPr id="2" name="AutoShape 4"/>
          <xdr:cNvSpPr>
            <a:spLocks/>
          </xdr:cNvSpPr>
        </xdr:nvSpPr>
        <xdr:spPr>
          <a:xfrm>
            <a:off x="4014" y="3100"/>
            <a:ext cx="363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160
</a:t>
            </a:r>
          </a:p>
        </xdr:txBody>
      </xdr:sp>
      <xdr:sp>
        <xdr:nvSpPr>
          <xdr:cNvPr id="3" name="AutoShape 5"/>
          <xdr:cNvSpPr>
            <a:spLocks/>
          </xdr:cNvSpPr>
        </xdr:nvSpPr>
        <xdr:spPr>
          <a:xfrm>
            <a:off x="3243" y="3100"/>
            <a:ext cx="771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140
</a:t>
            </a:r>
          </a:p>
        </xdr:txBody>
      </xdr:sp>
      <xdr:sp>
        <xdr:nvSpPr>
          <xdr:cNvPr id="4" name="AutoShape 6"/>
          <xdr:cNvSpPr>
            <a:spLocks/>
          </xdr:cNvSpPr>
        </xdr:nvSpPr>
        <xdr:spPr>
          <a:xfrm>
            <a:off x="2880" y="3100"/>
            <a:ext cx="363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120
</a:t>
            </a:r>
          </a:p>
        </xdr:txBody>
      </xdr:sp>
      <xdr:sp>
        <xdr:nvSpPr>
          <xdr:cNvPr id="5" name="AutoShape 7"/>
          <xdr:cNvSpPr>
            <a:spLocks/>
          </xdr:cNvSpPr>
        </xdr:nvSpPr>
        <xdr:spPr>
          <a:xfrm>
            <a:off x="2109" y="3100"/>
            <a:ext cx="771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100
</a:t>
            </a:r>
          </a:p>
        </xdr:txBody>
      </xdr:sp>
      <xdr:sp>
        <xdr:nvSpPr>
          <xdr:cNvPr id="6" name="AutoShape 8"/>
          <xdr:cNvSpPr>
            <a:spLocks/>
          </xdr:cNvSpPr>
        </xdr:nvSpPr>
        <xdr:spPr>
          <a:xfrm>
            <a:off x="1746" y="3100"/>
            <a:ext cx="363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90
</a:t>
            </a:r>
          </a:p>
        </xdr:txBody>
      </xdr:sp>
      <xdr:sp>
        <xdr:nvSpPr>
          <xdr:cNvPr id="7" name="AutoShape 9"/>
          <xdr:cNvSpPr>
            <a:spLocks/>
          </xdr:cNvSpPr>
        </xdr:nvSpPr>
        <xdr:spPr>
          <a:xfrm>
            <a:off x="975" y="3100"/>
            <a:ext cx="771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80
</a:t>
            </a:r>
          </a:p>
        </xdr:txBody>
      </xdr:sp>
      <xdr:sp>
        <xdr:nvSpPr>
          <xdr:cNvPr id="8" name="AutoShape 10"/>
          <xdr:cNvSpPr>
            <a:spLocks/>
          </xdr:cNvSpPr>
        </xdr:nvSpPr>
        <xdr:spPr>
          <a:xfrm>
            <a:off x="340" y="3100"/>
            <a:ext cx="635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&gt;1 AW
</a:t>
            </a:r>
          </a:p>
        </xdr:txBody>
      </xdr:sp>
      <xdr:sp>
        <xdr:nvSpPr>
          <xdr:cNvPr id="9" name="AutoShape 11"/>
          <xdr:cNvSpPr>
            <a:spLocks/>
          </xdr:cNvSpPr>
        </xdr:nvSpPr>
        <xdr:spPr>
          <a:xfrm>
            <a:off x="4014" y="2899"/>
            <a:ext cx="363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130
</a:t>
            </a:r>
          </a:p>
        </xdr:txBody>
      </xdr:sp>
      <xdr:sp>
        <xdr:nvSpPr>
          <xdr:cNvPr id="10" name="AutoShape 12"/>
          <xdr:cNvSpPr>
            <a:spLocks/>
          </xdr:cNvSpPr>
        </xdr:nvSpPr>
        <xdr:spPr>
          <a:xfrm>
            <a:off x="3243" y="2899"/>
            <a:ext cx="771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110
</a:t>
            </a:r>
          </a:p>
        </xdr:txBody>
      </xdr:sp>
      <xdr:sp>
        <xdr:nvSpPr>
          <xdr:cNvPr id="11" name="AutoShape 13"/>
          <xdr:cNvSpPr>
            <a:spLocks/>
          </xdr:cNvSpPr>
        </xdr:nvSpPr>
        <xdr:spPr>
          <a:xfrm>
            <a:off x="2880" y="2899"/>
            <a:ext cx="363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100
</a:t>
            </a:r>
          </a:p>
        </xdr:txBody>
      </xdr:sp>
      <xdr:sp>
        <xdr:nvSpPr>
          <xdr:cNvPr id="12" name="AutoShape 14"/>
          <xdr:cNvSpPr>
            <a:spLocks/>
          </xdr:cNvSpPr>
        </xdr:nvSpPr>
        <xdr:spPr>
          <a:xfrm>
            <a:off x="2109" y="2899"/>
            <a:ext cx="771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85
</a:t>
            </a:r>
          </a:p>
        </xdr:txBody>
      </xdr:sp>
      <xdr:sp>
        <xdr:nvSpPr>
          <xdr:cNvPr id="13" name="AutoShape 15"/>
          <xdr:cNvSpPr>
            <a:spLocks/>
          </xdr:cNvSpPr>
        </xdr:nvSpPr>
        <xdr:spPr>
          <a:xfrm>
            <a:off x="1746" y="2899"/>
            <a:ext cx="363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70
</a:t>
            </a:r>
          </a:p>
        </xdr:txBody>
      </xdr:sp>
      <xdr:sp>
        <xdr:nvSpPr>
          <xdr:cNvPr id="14" name="AutoShape 16"/>
          <xdr:cNvSpPr>
            <a:spLocks/>
          </xdr:cNvSpPr>
        </xdr:nvSpPr>
        <xdr:spPr>
          <a:xfrm>
            <a:off x="975" y="2899"/>
            <a:ext cx="771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60
</a:t>
            </a:r>
          </a:p>
        </xdr:txBody>
      </xdr:sp>
      <xdr:sp>
        <xdr:nvSpPr>
          <xdr:cNvPr id="15" name="AutoShape 17"/>
          <xdr:cNvSpPr>
            <a:spLocks/>
          </xdr:cNvSpPr>
        </xdr:nvSpPr>
        <xdr:spPr>
          <a:xfrm>
            <a:off x="340" y="2899"/>
            <a:ext cx="635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 AW
</a:t>
            </a:r>
          </a:p>
        </xdr:txBody>
      </xdr:sp>
      <xdr:sp>
        <xdr:nvSpPr>
          <xdr:cNvPr id="16" name="AutoShape 18"/>
          <xdr:cNvSpPr>
            <a:spLocks/>
          </xdr:cNvSpPr>
        </xdr:nvSpPr>
        <xdr:spPr>
          <a:xfrm>
            <a:off x="4014" y="2698"/>
            <a:ext cx="363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90
</a:t>
            </a:r>
          </a:p>
        </xdr:txBody>
      </xdr:sp>
      <xdr:sp>
        <xdr:nvSpPr>
          <xdr:cNvPr id="17" name="AutoShape 19"/>
          <xdr:cNvSpPr>
            <a:spLocks/>
          </xdr:cNvSpPr>
        </xdr:nvSpPr>
        <xdr:spPr>
          <a:xfrm>
            <a:off x="3243" y="2698"/>
            <a:ext cx="771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80
</a:t>
            </a:r>
          </a:p>
        </xdr:txBody>
      </xdr:sp>
      <xdr:sp>
        <xdr:nvSpPr>
          <xdr:cNvPr id="18" name="AutoShape 20"/>
          <xdr:cNvSpPr>
            <a:spLocks/>
          </xdr:cNvSpPr>
        </xdr:nvSpPr>
        <xdr:spPr>
          <a:xfrm>
            <a:off x="2880" y="2698"/>
            <a:ext cx="363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80
</a:t>
            </a:r>
          </a:p>
        </xdr:txBody>
      </xdr:sp>
      <xdr:sp>
        <xdr:nvSpPr>
          <xdr:cNvPr id="19" name="AutoShape 21"/>
          <xdr:cNvSpPr>
            <a:spLocks/>
          </xdr:cNvSpPr>
        </xdr:nvSpPr>
        <xdr:spPr>
          <a:xfrm>
            <a:off x="2109" y="2698"/>
            <a:ext cx="771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70
</a:t>
            </a:r>
          </a:p>
        </xdr:txBody>
      </xdr:sp>
      <xdr:sp>
        <xdr:nvSpPr>
          <xdr:cNvPr id="20" name="AutoShape 22"/>
          <xdr:cNvSpPr>
            <a:spLocks/>
          </xdr:cNvSpPr>
        </xdr:nvSpPr>
        <xdr:spPr>
          <a:xfrm>
            <a:off x="1746" y="2698"/>
            <a:ext cx="363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
</a:t>
            </a:r>
          </a:p>
        </xdr:txBody>
      </xdr:sp>
      <xdr:sp>
        <xdr:nvSpPr>
          <xdr:cNvPr id="21" name="AutoShape 23"/>
          <xdr:cNvSpPr>
            <a:spLocks/>
          </xdr:cNvSpPr>
        </xdr:nvSpPr>
        <xdr:spPr>
          <a:xfrm>
            <a:off x="975" y="2698"/>
            <a:ext cx="771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40
</a:t>
            </a:r>
          </a:p>
        </xdr:txBody>
      </xdr:sp>
      <xdr:sp>
        <xdr:nvSpPr>
          <xdr:cNvPr id="22" name="AutoShape 24"/>
          <xdr:cNvSpPr>
            <a:spLocks/>
          </xdr:cNvSpPr>
        </xdr:nvSpPr>
        <xdr:spPr>
          <a:xfrm>
            <a:off x="340" y="2698"/>
            <a:ext cx="635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keine AW
</a:t>
            </a:r>
          </a:p>
        </xdr:txBody>
      </xdr:sp>
      <xdr:sp>
        <xdr:nvSpPr>
          <xdr:cNvPr id="23" name="AutoShape 25"/>
          <xdr:cNvSpPr>
            <a:spLocks/>
          </xdr:cNvSpPr>
        </xdr:nvSpPr>
        <xdr:spPr>
          <a:xfrm>
            <a:off x="4014" y="2497"/>
            <a:ext cx="363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Bad
</a:t>
            </a:r>
          </a:p>
        </xdr:txBody>
      </xdr:sp>
      <xdr:sp>
        <xdr:nvSpPr>
          <xdr:cNvPr id="24" name="AutoShape 26"/>
          <xdr:cNvSpPr>
            <a:spLocks/>
          </xdr:cNvSpPr>
        </xdr:nvSpPr>
        <xdr:spPr>
          <a:xfrm>
            <a:off x="3243" y="2497"/>
            <a:ext cx="771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Wohnraum
</a:t>
            </a:r>
          </a:p>
        </xdr:txBody>
      </xdr:sp>
      <xdr:sp>
        <xdr:nvSpPr>
          <xdr:cNvPr id="25" name="AutoShape 27"/>
          <xdr:cNvSpPr>
            <a:spLocks/>
          </xdr:cNvSpPr>
        </xdr:nvSpPr>
        <xdr:spPr>
          <a:xfrm>
            <a:off x="2880" y="2497"/>
            <a:ext cx="363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Bad
</a:t>
            </a:r>
          </a:p>
        </xdr:txBody>
      </xdr:sp>
      <xdr:sp>
        <xdr:nvSpPr>
          <xdr:cNvPr id="26" name="AutoShape 28"/>
          <xdr:cNvSpPr>
            <a:spLocks/>
          </xdr:cNvSpPr>
        </xdr:nvSpPr>
        <xdr:spPr>
          <a:xfrm>
            <a:off x="2109" y="2497"/>
            <a:ext cx="771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Wohnraum
</a:t>
            </a:r>
          </a:p>
        </xdr:txBody>
      </xdr:sp>
      <xdr:sp>
        <xdr:nvSpPr>
          <xdr:cNvPr id="27" name="AutoShape 29"/>
          <xdr:cNvSpPr>
            <a:spLocks/>
          </xdr:cNvSpPr>
        </xdr:nvSpPr>
        <xdr:spPr>
          <a:xfrm>
            <a:off x="1746" y="2497"/>
            <a:ext cx="363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Bad
</a:t>
            </a:r>
          </a:p>
        </xdr:txBody>
      </xdr:sp>
      <xdr:sp>
        <xdr:nvSpPr>
          <xdr:cNvPr id="28" name="AutoShape 30"/>
          <xdr:cNvSpPr>
            <a:spLocks/>
          </xdr:cNvSpPr>
        </xdr:nvSpPr>
        <xdr:spPr>
          <a:xfrm>
            <a:off x="975" y="2497"/>
            <a:ext cx="771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Wohnraum
</a:t>
            </a:r>
          </a:p>
        </xdr:txBody>
      </xdr:sp>
      <xdr:sp>
        <xdr:nvSpPr>
          <xdr:cNvPr id="29" name="AutoShape 31"/>
          <xdr:cNvSpPr>
            <a:spLocks/>
          </xdr:cNvSpPr>
        </xdr:nvSpPr>
        <xdr:spPr>
          <a:xfrm>
            <a:off x="340" y="2497"/>
            <a:ext cx="635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32"/>
          <xdr:cNvSpPr>
            <a:spLocks/>
          </xdr:cNvSpPr>
        </xdr:nvSpPr>
        <xdr:spPr>
          <a:xfrm>
            <a:off x="4014" y="2296"/>
            <a:ext cx="363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33"/>
          <xdr:cNvSpPr>
            <a:spLocks/>
          </xdr:cNvSpPr>
        </xdr:nvSpPr>
        <xdr:spPr>
          <a:xfrm>
            <a:off x="3243" y="2296"/>
            <a:ext cx="771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Gebäudetyp  3
</a:t>
            </a:r>
          </a:p>
        </xdr:txBody>
      </xdr:sp>
      <xdr:sp>
        <xdr:nvSpPr>
          <xdr:cNvPr id="32" name="AutoShape 34"/>
          <xdr:cNvSpPr>
            <a:spLocks/>
          </xdr:cNvSpPr>
        </xdr:nvSpPr>
        <xdr:spPr>
          <a:xfrm>
            <a:off x="2880" y="2296"/>
            <a:ext cx="363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35"/>
          <xdr:cNvSpPr>
            <a:spLocks/>
          </xdr:cNvSpPr>
        </xdr:nvSpPr>
        <xdr:spPr>
          <a:xfrm>
            <a:off x="2109" y="2296"/>
            <a:ext cx="771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Gebäudetyp  2
</a:t>
            </a:r>
          </a:p>
        </xdr:txBody>
      </xdr:sp>
      <xdr:sp>
        <xdr:nvSpPr>
          <xdr:cNvPr id="34" name="AutoShape 36"/>
          <xdr:cNvSpPr>
            <a:spLocks/>
          </xdr:cNvSpPr>
        </xdr:nvSpPr>
        <xdr:spPr>
          <a:xfrm>
            <a:off x="1746" y="2296"/>
            <a:ext cx="363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37"/>
          <xdr:cNvSpPr>
            <a:spLocks/>
          </xdr:cNvSpPr>
        </xdr:nvSpPr>
        <xdr:spPr>
          <a:xfrm>
            <a:off x="975" y="2296"/>
            <a:ext cx="771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Gebäudetyp 1
</a:t>
            </a:r>
          </a:p>
        </xdr:txBody>
      </xdr:sp>
      <xdr:sp>
        <xdr:nvSpPr>
          <xdr:cNvPr id="36" name="AutoShape 38"/>
          <xdr:cNvSpPr>
            <a:spLocks/>
          </xdr:cNvSpPr>
        </xdr:nvSpPr>
        <xdr:spPr>
          <a:xfrm>
            <a:off x="340" y="2296"/>
            <a:ext cx="635" cy="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W/m²
</a:t>
            </a:r>
          </a:p>
        </xdr:txBody>
      </xdr:sp>
      <xdr:sp>
        <xdr:nvSpPr>
          <xdr:cNvPr id="37" name="AutoShape 39"/>
          <xdr:cNvSpPr>
            <a:spLocks/>
          </xdr:cNvSpPr>
        </xdr:nvSpPr>
        <xdr:spPr>
          <a:xfrm>
            <a:off x="340" y="2296"/>
            <a:ext cx="4037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40"/>
          <xdr:cNvSpPr>
            <a:spLocks/>
          </xdr:cNvSpPr>
        </xdr:nvSpPr>
        <xdr:spPr>
          <a:xfrm>
            <a:off x="340" y="2497"/>
            <a:ext cx="403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41"/>
          <xdr:cNvSpPr>
            <a:spLocks/>
          </xdr:cNvSpPr>
        </xdr:nvSpPr>
        <xdr:spPr>
          <a:xfrm>
            <a:off x="340" y="2698"/>
            <a:ext cx="403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42"/>
          <xdr:cNvSpPr>
            <a:spLocks/>
          </xdr:cNvSpPr>
        </xdr:nvSpPr>
        <xdr:spPr>
          <a:xfrm>
            <a:off x="340" y="2899"/>
            <a:ext cx="403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43"/>
          <xdr:cNvSpPr>
            <a:spLocks/>
          </xdr:cNvSpPr>
        </xdr:nvSpPr>
        <xdr:spPr>
          <a:xfrm>
            <a:off x="340" y="3100"/>
            <a:ext cx="403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44"/>
          <xdr:cNvSpPr>
            <a:spLocks/>
          </xdr:cNvSpPr>
        </xdr:nvSpPr>
        <xdr:spPr>
          <a:xfrm>
            <a:off x="340" y="3301"/>
            <a:ext cx="4037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45"/>
          <xdr:cNvSpPr>
            <a:spLocks/>
          </xdr:cNvSpPr>
        </xdr:nvSpPr>
        <xdr:spPr>
          <a:xfrm>
            <a:off x="340" y="2296"/>
            <a:ext cx="0" cy="1005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6"/>
          <xdr:cNvSpPr>
            <a:spLocks/>
          </xdr:cNvSpPr>
        </xdr:nvSpPr>
        <xdr:spPr>
          <a:xfrm>
            <a:off x="975" y="2296"/>
            <a:ext cx="0" cy="100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47"/>
          <xdr:cNvSpPr>
            <a:spLocks/>
          </xdr:cNvSpPr>
        </xdr:nvSpPr>
        <xdr:spPr>
          <a:xfrm>
            <a:off x="1746" y="2296"/>
            <a:ext cx="0" cy="100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48"/>
          <xdr:cNvSpPr>
            <a:spLocks/>
          </xdr:cNvSpPr>
        </xdr:nvSpPr>
        <xdr:spPr>
          <a:xfrm>
            <a:off x="2109" y="2296"/>
            <a:ext cx="0" cy="100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49"/>
          <xdr:cNvSpPr>
            <a:spLocks/>
          </xdr:cNvSpPr>
        </xdr:nvSpPr>
        <xdr:spPr>
          <a:xfrm>
            <a:off x="2880" y="2296"/>
            <a:ext cx="0" cy="100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AutoShape 50"/>
          <xdr:cNvSpPr>
            <a:spLocks/>
          </xdr:cNvSpPr>
        </xdr:nvSpPr>
        <xdr:spPr>
          <a:xfrm>
            <a:off x="3243" y="2296"/>
            <a:ext cx="0" cy="100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51"/>
          <xdr:cNvSpPr>
            <a:spLocks/>
          </xdr:cNvSpPr>
        </xdr:nvSpPr>
        <xdr:spPr>
          <a:xfrm>
            <a:off x="4014" y="2296"/>
            <a:ext cx="0" cy="100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52"/>
          <xdr:cNvSpPr>
            <a:spLocks/>
          </xdr:cNvSpPr>
        </xdr:nvSpPr>
        <xdr:spPr>
          <a:xfrm>
            <a:off x="4377" y="2296"/>
            <a:ext cx="0" cy="1005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590550</xdr:colOff>
      <xdr:row>40</xdr:row>
      <xdr:rowOff>9525</xdr:rowOff>
    </xdr:from>
    <xdr:to>
      <xdr:col>5</xdr:col>
      <xdr:colOff>666750</xdr:colOff>
      <xdr:row>41</xdr:row>
      <xdr:rowOff>38100</xdr:rowOff>
    </xdr:to>
    <xdr:pic>
      <xdr:nvPicPr>
        <xdr:cNvPr id="5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9153525"/>
          <a:ext cx="847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41</xdr:row>
      <xdr:rowOff>161925</xdr:rowOff>
    </xdr:from>
    <xdr:to>
      <xdr:col>5</xdr:col>
      <xdr:colOff>742950</xdr:colOff>
      <xdr:row>43</xdr:row>
      <xdr:rowOff>142875</xdr:rowOff>
    </xdr:to>
    <xdr:pic>
      <xdr:nvPicPr>
        <xdr:cNvPr id="5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9534525"/>
          <a:ext cx="914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47</xdr:row>
      <xdr:rowOff>133350</xdr:rowOff>
    </xdr:from>
    <xdr:to>
      <xdr:col>6</xdr:col>
      <xdr:colOff>152400</xdr:colOff>
      <xdr:row>49</xdr:row>
      <xdr:rowOff>171450</xdr:rowOff>
    </xdr:to>
    <xdr:pic>
      <xdr:nvPicPr>
        <xdr:cNvPr id="53" name="Picture 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57625" y="10877550"/>
          <a:ext cx="2457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0</xdr:row>
      <xdr:rowOff>47625</xdr:rowOff>
    </xdr:from>
    <xdr:to>
      <xdr:col>3</xdr:col>
      <xdr:colOff>514350</xdr:colOff>
      <xdr:row>2</xdr:row>
      <xdr:rowOff>209550</xdr:rowOff>
    </xdr:to>
    <xdr:grpSp>
      <xdr:nvGrpSpPr>
        <xdr:cNvPr id="54" name="Group 75"/>
        <xdr:cNvGrpSpPr>
          <a:grpSpLocks/>
        </xdr:cNvGrpSpPr>
      </xdr:nvGrpSpPr>
      <xdr:grpSpPr>
        <a:xfrm>
          <a:off x="4191000" y="47625"/>
          <a:ext cx="180975" cy="619125"/>
          <a:chOff x="440" y="5"/>
          <a:chExt cx="19" cy="65"/>
        </a:xfrm>
        <a:solidFill>
          <a:srgbClr val="FFFFFF"/>
        </a:solidFill>
      </xdr:grpSpPr>
      <xdr:pic>
        <xdr:nvPicPr>
          <xdr:cNvPr id="55" name="OptionButton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40" y="29"/>
            <a:ext cx="16" cy="1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6" name="OptionButton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40" y="52"/>
            <a:ext cx="19" cy="1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7" name="OptionButton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440" y="5"/>
            <a:ext cx="15" cy="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333375</xdr:colOff>
      <xdr:row>7</xdr:row>
      <xdr:rowOff>38100</xdr:rowOff>
    </xdr:from>
    <xdr:to>
      <xdr:col>3</xdr:col>
      <xdr:colOff>485775</xdr:colOff>
      <xdr:row>7</xdr:row>
      <xdr:rowOff>200025</xdr:rowOff>
    </xdr:to>
    <xdr:pic>
      <xdr:nvPicPr>
        <xdr:cNvPr id="58" name="Option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91000" y="16383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8</xdr:row>
      <xdr:rowOff>57150</xdr:rowOff>
    </xdr:from>
    <xdr:to>
      <xdr:col>3</xdr:col>
      <xdr:colOff>485775</xdr:colOff>
      <xdr:row>8</xdr:row>
      <xdr:rowOff>200025</xdr:rowOff>
    </xdr:to>
    <xdr:pic>
      <xdr:nvPicPr>
        <xdr:cNvPr id="59" name="Option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91000" y="18859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9</xdr:row>
      <xdr:rowOff>66675</xdr:rowOff>
    </xdr:from>
    <xdr:to>
      <xdr:col>3</xdr:col>
      <xdr:colOff>476250</xdr:colOff>
      <xdr:row>9</xdr:row>
      <xdr:rowOff>200025</xdr:rowOff>
    </xdr:to>
    <xdr:pic>
      <xdr:nvPicPr>
        <xdr:cNvPr id="60" name="OptionButton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91000" y="21240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5</xdr:row>
      <xdr:rowOff>66675</xdr:rowOff>
    </xdr:from>
    <xdr:to>
      <xdr:col>3</xdr:col>
      <xdr:colOff>485775</xdr:colOff>
      <xdr:row>5</xdr:row>
      <xdr:rowOff>180975</xdr:rowOff>
    </xdr:to>
    <xdr:pic>
      <xdr:nvPicPr>
        <xdr:cNvPr id="61" name="OptionButton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00525" y="1209675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4</xdr:row>
      <xdr:rowOff>57150</xdr:rowOff>
    </xdr:from>
    <xdr:to>
      <xdr:col>3</xdr:col>
      <xdr:colOff>476250</xdr:colOff>
      <xdr:row>4</xdr:row>
      <xdr:rowOff>180975</xdr:rowOff>
    </xdr:to>
    <xdr:pic>
      <xdr:nvPicPr>
        <xdr:cNvPr id="62" name="OptionButton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191000" y="97155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29</xdr:row>
      <xdr:rowOff>85725</xdr:rowOff>
    </xdr:from>
    <xdr:to>
      <xdr:col>10</xdr:col>
      <xdr:colOff>161925</xdr:colOff>
      <xdr:row>34</xdr:row>
      <xdr:rowOff>161925</xdr:rowOff>
    </xdr:to>
    <xdr:pic>
      <xdr:nvPicPr>
        <xdr:cNvPr id="63" name="Picture 8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124700" y="6715125"/>
          <a:ext cx="18764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219075</xdr:colOff>
      <xdr:row>6</xdr:row>
      <xdr:rowOff>76200</xdr:rowOff>
    </xdr:from>
    <xdr:to>
      <xdr:col>8</xdr:col>
      <xdr:colOff>752475</xdr:colOff>
      <xdr:row>13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1171575"/>
          <a:ext cx="533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14</xdr:row>
      <xdr:rowOff>66675</xdr:rowOff>
    </xdr:from>
    <xdr:to>
      <xdr:col>8</xdr:col>
      <xdr:colOff>771525</xdr:colOff>
      <xdr:row>21</xdr:row>
      <xdr:rowOff>9525</xdr:rowOff>
    </xdr:to>
    <xdr:pic>
      <xdr:nvPicPr>
        <xdr:cNvPr id="2" name="Bild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0" y="2457450"/>
          <a:ext cx="523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22</xdr:row>
      <xdr:rowOff>85725</xdr:rowOff>
    </xdr:from>
    <xdr:to>
      <xdr:col>8</xdr:col>
      <xdr:colOff>800100</xdr:colOff>
      <xdr:row>29</xdr:row>
      <xdr:rowOff>28575</xdr:rowOff>
    </xdr:to>
    <xdr:pic>
      <xdr:nvPicPr>
        <xdr:cNvPr id="3" name="Bild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25325" y="3771900"/>
          <a:ext cx="523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30</xdr:row>
      <xdr:rowOff>104775</xdr:rowOff>
    </xdr:from>
    <xdr:to>
      <xdr:col>8</xdr:col>
      <xdr:colOff>790575</xdr:colOff>
      <xdr:row>37</xdr:row>
      <xdr:rowOff>47625</xdr:rowOff>
    </xdr:to>
    <xdr:pic>
      <xdr:nvPicPr>
        <xdr:cNvPr id="4" name="Bild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15800" y="5086350"/>
          <a:ext cx="523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38</xdr:row>
      <xdr:rowOff>104775</xdr:rowOff>
    </xdr:from>
    <xdr:to>
      <xdr:col>8</xdr:col>
      <xdr:colOff>828675</xdr:colOff>
      <xdr:row>45</xdr:row>
      <xdr:rowOff>47625</xdr:rowOff>
    </xdr:to>
    <xdr:pic>
      <xdr:nvPicPr>
        <xdr:cNvPr id="5" name="Bild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06275" y="6381750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46</xdr:row>
      <xdr:rowOff>104775</xdr:rowOff>
    </xdr:from>
    <xdr:to>
      <xdr:col>8</xdr:col>
      <xdr:colOff>781050</xdr:colOff>
      <xdr:row>53</xdr:row>
      <xdr:rowOff>47625</xdr:rowOff>
    </xdr:to>
    <xdr:pic>
      <xdr:nvPicPr>
        <xdr:cNvPr id="6" name="Bild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134850" y="7677150"/>
          <a:ext cx="4953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62</xdr:row>
      <xdr:rowOff>104775</xdr:rowOff>
    </xdr:from>
    <xdr:to>
      <xdr:col>8</xdr:col>
      <xdr:colOff>790575</xdr:colOff>
      <xdr:row>69</xdr:row>
      <xdr:rowOff>47625</xdr:rowOff>
    </xdr:to>
    <xdr:pic>
      <xdr:nvPicPr>
        <xdr:cNvPr id="7" name="Bild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15800" y="10267950"/>
          <a:ext cx="523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70</xdr:row>
      <xdr:rowOff>85725</xdr:rowOff>
    </xdr:from>
    <xdr:to>
      <xdr:col>8</xdr:col>
      <xdr:colOff>790575</xdr:colOff>
      <xdr:row>77</xdr:row>
      <xdr:rowOff>28575</xdr:rowOff>
    </xdr:to>
    <xdr:pic>
      <xdr:nvPicPr>
        <xdr:cNvPr id="8" name="Bild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115800" y="11544300"/>
          <a:ext cx="523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78</xdr:row>
      <xdr:rowOff>85725</xdr:rowOff>
    </xdr:from>
    <xdr:to>
      <xdr:col>8</xdr:col>
      <xdr:colOff>809625</xdr:colOff>
      <xdr:row>85</xdr:row>
      <xdr:rowOff>28575</xdr:rowOff>
    </xdr:to>
    <xdr:pic>
      <xdr:nvPicPr>
        <xdr:cNvPr id="9" name="Bild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134850" y="12839700"/>
          <a:ext cx="523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86</xdr:row>
      <xdr:rowOff>123825</xdr:rowOff>
    </xdr:from>
    <xdr:to>
      <xdr:col>8</xdr:col>
      <xdr:colOff>800100</xdr:colOff>
      <xdr:row>93</xdr:row>
      <xdr:rowOff>66675</xdr:rowOff>
    </xdr:to>
    <xdr:pic>
      <xdr:nvPicPr>
        <xdr:cNvPr id="10" name="Bild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125325" y="14173200"/>
          <a:ext cx="523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54</xdr:row>
      <xdr:rowOff>104775</xdr:rowOff>
    </xdr:from>
    <xdr:to>
      <xdr:col>8</xdr:col>
      <xdr:colOff>828675</xdr:colOff>
      <xdr:row>61</xdr:row>
      <xdr:rowOff>47625</xdr:rowOff>
    </xdr:to>
    <xdr:pic>
      <xdr:nvPicPr>
        <xdr:cNvPr id="11" name="Bild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106275" y="8972550"/>
          <a:ext cx="571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94</xdr:row>
      <xdr:rowOff>123825</xdr:rowOff>
    </xdr:from>
    <xdr:to>
      <xdr:col>8</xdr:col>
      <xdr:colOff>800100</xdr:colOff>
      <xdr:row>99</xdr:row>
      <xdr:rowOff>57150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125325" y="15554325"/>
          <a:ext cx="523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504825</xdr:colOff>
      <xdr:row>38</xdr:row>
      <xdr:rowOff>142875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14825" cy="629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V56"/>
  <sheetViews>
    <sheetView showGridLines="0" tabSelected="1" zoomScaleSheetLayoutView="90" workbookViewId="0" topLeftCell="A19">
      <selection activeCell="D34" sqref="D34"/>
    </sheetView>
  </sheetViews>
  <sheetFormatPr defaultColWidth="11.421875" defaultRowHeight="18" customHeight="1"/>
  <cols>
    <col min="1" max="1" width="18.8515625" style="0" customWidth="1"/>
    <col min="2" max="2" width="11.140625" style="0" customWidth="1"/>
    <col min="3" max="3" width="27.8515625" style="0" customWidth="1"/>
    <col min="4" max="5" width="11.57421875" style="1" bestFit="1" customWidth="1"/>
    <col min="6" max="6" width="11.421875" style="1" customWidth="1"/>
    <col min="10" max="10" width="5.8515625" style="0" customWidth="1"/>
  </cols>
  <sheetData>
    <row r="1" spans="1:256" ht="18" customHeight="1" thickBot="1">
      <c r="A1" s="7" t="s">
        <v>11</v>
      </c>
      <c r="B1" s="7"/>
      <c r="C1" s="3" t="s">
        <v>35</v>
      </c>
      <c r="D1" s="30"/>
      <c r="G1" t="s">
        <v>28</v>
      </c>
      <c r="M1" s="28">
        <f>IF(IV1=TRUE,1,0)</f>
        <v>0</v>
      </c>
      <c r="N1" s="26"/>
      <c r="IV1" s="37" t="b">
        <v>0</v>
      </c>
    </row>
    <row r="2" spans="1:256" ht="18" customHeight="1" thickBot="1">
      <c r="A2" s="14" t="s">
        <v>15</v>
      </c>
      <c r="B2" s="14"/>
      <c r="C2" s="3" t="s">
        <v>36</v>
      </c>
      <c r="D2" s="30"/>
      <c r="M2" s="28">
        <f>IF(IV2=TRUE,1,0)</f>
        <v>1</v>
      </c>
      <c r="N2" s="26"/>
      <c r="IV2" s="37" t="b">
        <v>1</v>
      </c>
    </row>
    <row r="3" spans="1:256" ht="18" customHeight="1" thickBot="1">
      <c r="A3" s="10" t="s">
        <v>23</v>
      </c>
      <c r="B3" s="10"/>
      <c r="C3" s="3" t="s">
        <v>43</v>
      </c>
      <c r="D3" s="30"/>
      <c r="M3" s="28">
        <f>IF(IV3=TRUE,1,0)</f>
        <v>0</v>
      </c>
      <c r="N3" s="26"/>
      <c r="IV3" s="37" t="b">
        <v>0</v>
      </c>
    </row>
    <row r="4" spans="1:256" ht="18" customHeight="1" thickBot="1">
      <c r="A4" s="10" t="s">
        <v>14</v>
      </c>
      <c r="B4" s="10"/>
      <c r="C4" s="25">
        <f>IF(M3+M2+M1&gt;1,"BITTE NUR EIN FELD WÄHLEN",IF(M3+M2+M1&lt;1,"1 Feld anklicken",""))</f>
      </c>
      <c r="D4" s="24">
        <f>IF(M1=1,1,IF(M2=1,2,IF(M3=1,3,"")))</f>
        <v>2</v>
      </c>
      <c r="M4" s="28"/>
      <c r="N4" s="26"/>
      <c r="IV4" s="37"/>
    </row>
    <row r="5" spans="1:256" ht="18" customHeight="1" thickBot="1">
      <c r="A5" s="3"/>
      <c r="B5" s="3"/>
      <c r="C5" s="3" t="s">
        <v>16</v>
      </c>
      <c r="D5" s="30"/>
      <c r="M5" s="28">
        <f>IF(IV5=TRUE,1,0)</f>
        <v>1</v>
      </c>
      <c r="N5" s="26"/>
      <c r="IV5" s="37" t="b">
        <v>1</v>
      </c>
    </row>
    <row r="6" spans="3:256" ht="18" customHeight="1" thickBot="1">
      <c r="C6" s="3" t="s">
        <v>17</v>
      </c>
      <c r="D6" s="30"/>
      <c r="M6" s="28">
        <f>IF(IV6=TRUE,1,0)</f>
        <v>0</v>
      </c>
      <c r="N6" s="26"/>
      <c r="IV6" s="37" t="b">
        <v>0</v>
      </c>
    </row>
    <row r="7" spans="1:256" ht="18" customHeight="1" thickBot="1">
      <c r="A7" s="3"/>
      <c r="B7" s="3"/>
      <c r="C7" s="25">
        <f>IF(M6+M5&gt;1,"BITTE NUR EIN FELD WÄHLEN",IF(M6+M5&lt;1,"1 Feld anklicken",""))</f>
      </c>
      <c r="D7" s="24" t="str">
        <f>IF(M5=1,"1",IF(M6=1,"2",""))</f>
        <v>1</v>
      </c>
      <c r="M7" s="28"/>
      <c r="N7" s="26"/>
      <c r="IV7" s="37"/>
    </row>
    <row r="8" spans="1:256" ht="18" customHeight="1" thickBot="1">
      <c r="A8" s="3"/>
      <c r="B8" s="3"/>
      <c r="C8" s="3" t="s">
        <v>37</v>
      </c>
      <c r="D8" s="30"/>
      <c r="M8" s="28">
        <f>IF(IV8=TRUE,1,0)</f>
        <v>0</v>
      </c>
      <c r="N8" s="26"/>
      <c r="IV8" s="37" t="b">
        <v>0</v>
      </c>
    </row>
    <row r="9" spans="3:256" ht="18" customHeight="1" thickBot="1">
      <c r="C9" s="3" t="s">
        <v>38</v>
      </c>
      <c r="D9" s="30"/>
      <c r="M9" s="28">
        <f>IF(IV9=TRUE,1,0)</f>
        <v>0</v>
      </c>
      <c r="N9" s="26"/>
      <c r="IV9" s="37" t="b">
        <v>0</v>
      </c>
    </row>
    <row r="10" spans="1:256" ht="18" customHeight="1" thickBot="1">
      <c r="A10" s="3"/>
      <c r="B10" s="3"/>
      <c r="C10" s="3" t="s">
        <v>39</v>
      </c>
      <c r="D10" s="30"/>
      <c r="M10" s="28">
        <f>IF(IV10=TRUE,1,0)</f>
        <v>1</v>
      </c>
      <c r="N10" s="26"/>
      <c r="IV10" s="38" t="b">
        <v>1</v>
      </c>
    </row>
    <row r="11" spans="1:14" ht="18" customHeight="1">
      <c r="A11" s="16"/>
      <c r="B11" s="16"/>
      <c r="C11" s="25">
        <f>IF(M10+M9+M8&gt;1,"BITTE NUR EIN FELD WÄHLEN",IF(M10+M9+M8&lt;1,"1 Feld anklicken",""))</f>
      </c>
      <c r="D11" s="17">
        <f>IF(M8=1,0,IF(M9=1,1,IF(M10=1,9,"")))</f>
        <v>9</v>
      </c>
      <c r="E11" s="21">
        <f>(CONCATENATE(D4,D7,D11))*10/10</f>
        <v>219</v>
      </c>
      <c r="L11" s="26"/>
      <c r="M11" s="26"/>
      <c r="N11" s="26"/>
    </row>
    <row r="12" spans="1:14" ht="18" customHeight="1" thickBot="1">
      <c r="A12" s="3"/>
      <c r="B12" s="3"/>
      <c r="C12" s="16" t="s">
        <v>22</v>
      </c>
      <c r="D12" s="1">
        <f>VLOOKUP(E11,Tabelle2!A1:B19,2)</f>
        <v>100</v>
      </c>
      <c r="L12" s="26"/>
      <c r="M12" s="26"/>
      <c r="N12" s="26"/>
    </row>
    <row r="13" spans="1:15" ht="18" customHeight="1" thickBot="1">
      <c r="A13" s="3"/>
      <c r="B13" s="3"/>
      <c r="C13" s="3" t="s">
        <v>18</v>
      </c>
      <c r="D13" s="11">
        <v>4</v>
      </c>
      <c r="I13" s="1"/>
      <c r="J13" s="1"/>
      <c r="K13" s="1"/>
      <c r="L13" s="1"/>
      <c r="M13" s="1"/>
      <c r="N13" s="1"/>
      <c r="O13" s="1"/>
    </row>
    <row r="14" spans="1:12" ht="18" customHeight="1" thickBot="1">
      <c r="A14" s="3"/>
      <c r="B14" s="3"/>
      <c r="C14" s="3" t="s">
        <v>19</v>
      </c>
      <c r="D14" s="11">
        <v>4</v>
      </c>
      <c r="I14" s="1"/>
      <c r="J14" s="1"/>
      <c r="K14" s="1"/>
      <c r="L14" s="1"/>
    </row>
    <row r="15" spans="3:12" ht="18" customHeight="1">
      <c r="C15" s="3" t="s">
        <v>20</v>
      </c>
      <c r="D15" s="1">
        <f>D13*D14</f>
        <v>16</v>
      </c>
      <c r="I15" s="1"/>
      <c r="J15" s="1"/>
      <c r="K15" s="1"/>
      <c r="L15" s="1"/>
    </row>
    <row r="16" spans="1:12" ht="18" customHeight="1" thickBot="1">
      <c r="A16" s="3"/>
      <c r="B16" s="3"/>
      <c r="I16" s="1"/>
      <c r="J16" s="1"/>
      <c r="K16" s="1"/>
      <c r="L16" s="1"/>
    </row>
    <row r="17" spans="1:12" ht="18" customHeight="1" thickBot="1">
      <c r="A17" s="13"/>
      <c r="B17" s="13"/>
      <c r="C17" s="3" t="s">
        <v>21</v>
      </c>
      <c r="D17" s="8">
        <f>D12*D15</f>
        <v>1600</v>
      </c>
      <c r="I17" s="1"/>
      <c r="J17" s="1"/>
      <c r="K17" s="1"/>
      <c r="L17" s="1"/>
    </row>
    <row r="18" spans="1:12" ht="18" customHeight="1">
      <c r="A18" s="13"/>
      <c r="B18" s="13"/>
      <c r="C18" s="3"/>
      <c r="D18" s="23"/>
      <c r="I18" s="1"/>
      <c r="J18" s="1"/>
      <c r="K18" s="1"/>
      <c r="L18" s="1"/>
    </row>
    <row r="19" spans="1:12" ht="18" customHeight="1">
      <c r="A19" s="13"/>
      <c r="B19" s="13"/>
      <c r="C19" s="3"/>
      <c r="D19" s="23"/>
      <c r="I19" s="1"/>
      <c r="J19" s="1"/>
      <c r="K19" s="1"/>
      <c r="L19" s="1"/>
    </row>
    <row r="20" spans="1:12" ht="18" customHeight="1">
      <c r="A20" s="13" t="s">
        <v>25</v>
      </c>
      <c r="B20" s="13"/>
      <c r="C20" s="12"/>
      <c r="I20" s="1"/>
      <c r="J20" s="1"/>
      <c r="K20" s="1"/>
      <c r="L20" s="1"/>
    </row>
    <row r="21" spans="1:12" ht="18" customHeight="1">
      <c r="A21" s="13"/>
      <c r="B21" s="34"/>
      <c r="C21" s="35"/>
      <c r="D21" s="15"/>
      <c r="E21" s="15"/>
      <c r="F21" s="32"/>
      <c r="G21" s="33"/>
      <c r="H21" s="32" t="s">
        <v>12</v>
      </c>
      <c r="I21" s="33">
        <f ca="1">TODAY()</f>
        <v>41935</v>
      </c>
      <c r="J21" s="1"/>
      <c r="K21" s="1"/>
      <c r="L21" s="1"/>
    </row>
    <row r="22" spans="1:12" ht="18" customHeight="1">
      <c r="A22" s="13" t="s">
        <v>29</v>
      </c>
      <c r="B22" s="13"/>
      <c r="C22" s="12"/>
      <c r="F22" s="3"/>
      <c r="G22" s="6"/>
      <c r="I22" s="1"/>
      <c r="J22" s="1"/>
      <c r="K22" s="1"/>
      <c r="L22" s="1"/>
    </row>
    <row r="23" spans="1:12" ht="18" customHeight="1">
      <c r="A23" s="36"/>
      <c r="B23" s="149"/>
      <c r="C23" s="150"/>
      <c r="D23" s="150"/>
      <c r="E23" s="150"/>
      <c r="F23" s="150"/>
      <c r="G23" s="150"/>
      <c r="H23" s="150"/>
      <c r="I23" s="150"/>
      <c r="J23" s="1"/>
      <c r="K23" s="1"/>
      <c r="L23" s="1"/>
    </row>
    <row r="24" spans="1:12" ht="18" customHeight="1">
      <c r="A24" s="36"/>
      <c r="B24" s="149"/>
      <c r="C24" s="150"/>
      <c r="D24" s="150"/>
      <c r="E24" s="150"/>
      <c r="F24" s="150"/>
      <c r="G24" s="150"/>
      <c r="H24" s="150"/>
      <c r="I24" s="150"/>
      <c r="J24" s="1"/>
      <c r="K24" s="1"/>
      <c r="L24" s="1"/>
    </row>
    <row r="25" spans="1:12" ht="18" customHeight="1">
      <c r="A25" s="36"/>
      <c r="B25" s="149"/>
      <c r="C25" s="150"/>
      <c r="D25" s="150"/>
      <c r="E25" s="150"/>
      <c r="F25" s="150"/>
      <c r="G25" s="150"/>
      <c r="H25" s="150"/>
      <c r="I25" s="150"/>
      <c r="J25" s="1"/>
      <c r="K25" s="1"/>
      <c r="L25" s="1"/>
    </row>
    <row r="26" spans="1:12" ht="18" customHeight="1">
      <c r="A26" s="13"/>
      <c r="B26" s="149"/>
      <c r="C26" s="150"/>
      <c r="D26" s="150"/>
      <c r="E26" s="150"/>
      <c r="F26" s="150"/>
      <c r="G26" s="150"/>
      <c r="H26" s="150"/>
      <c r="I26" s="150"/>
      <c r="J26" s="1"/>
      <c r="K26" s="1"/>
      <c r="L26" s="1"/>
    </row>
    <row r="27" spans="1:12" ht="18" customHeight="1">
      <c r="A27" s="13"/>
      <c r="B27" s="149"/>
      <c r="C27" s="150"/>
      <c r="D27" s="150"/>
      <c r="E27" s="150"/>
      <c r="F27" s="150"/>
      <c r="G27" s="150"/>
      <c r="H27" s="150"/>
      <c r="I27" s="150"/>
      <c r="J27" s="1"/>
      <c r="K27" s="1"/>
      <c r="L27" s="1"/>
    </row>
    <row r="28" spans="1:12" ht="18" customHeight="1">
      <c r="A28" s="13"/>
      <c r="B28" s="149"/>
      <c r="C28" s="150"/>
      <c r="D28" s="150"/>
      <c r="E28" s="150"/>
      <c r="F28" s="150"/>
      <c r="G28" s="150"/>
      <c r="H28" s="150"/>
      <c r="I28" s="150"/>
      <c r="J28" s="1"/>
      <c r="K28" s="1"/>
      <c r="L28" s="1"/>
    </row>
    <row r="29" spans="1:15" ht="18" customHeight="1">
      <c r="A29" s="7" t="s">
        <v>11</v>
      </c>
      <c r="B29" s="7"/>
      <c r="E29" s="148" t="s">
        <v>1</v>
      </c>
      <c r="F29" s="148"/>
      <c r="I29" s="1"/>
      <c r="J29" s="1"/>
      <c r="K29" s="1"/>
      <c r="L29" s="1"/>
      <c r="M29" s="1"/>
      <c r="N29" s="1"/>
      <c r="O29" s="1"/>
    </row>
    <row r="30" spans="1:15" ht="18" customHeight="1">
      <c r="A30" s="14" t="s">
        <v>10</v>
      </c>
      <c r="B30" s="14"/>
      <c r="C30" s="14"/>
      <c r="D30" s="1" t="s">
        <v>33</v>
      </c>
      <c r="E30" s="1" t="s">
        <v>34</v>
      </c>
      <c r="F30" s="1" t="s">
        <v>32</v>
      </c>
      <c r="G30" t="s">
        <v>2</v>
      </c>
      <c r="I30" s="1"/>
      <c r="J30" s="1"/>
      <c r="K30" s="1"/>
      <c r="L30" s="1"/>
      <c r="M30" s="1"/>
      <c r="N30" s="1"/>
      <c r="O30" s="1"/>
    </row>
    <row r="31" spans="1:15" ht="18" customHeight="1">
      <c r="A31" s="14" t="s">
        <v>27</v>
      </c>
      <c r="B31" s="14"/>
      <c r="D31" s="1" t="s">
        <v>3</v>
      </c>
      <c r="E31" s="1" t="s">
        <v>3</v>
      </c>
      <c r="F31" s="1" t="s">
        <v>3</v>
      </c>
      <c r="G31" s="1" t="s">
        <v>4</v>
      </c>
      <c r="I31" s="1"/>
      <c r="J31" s="1"/>
      <c r="K31" s="1"/>
      <c r="L31" s="1"/>
      <c r="M31" s="1"/>
      <c r="N31" s="1"/>
      <c r="O31" s="1"/>
    </row>
    <row r="32" spans="3:15" ht="18" customHeight="1">
      <c r="C32" s="3" t="s">
        <v>0</v>
      </c>
      <c r="D32" s="1">
        <v>75</v>
      </c>
      <c r="E32" s="1">
        <v>65</v>
      </c>
      <c r="F32" s="1">
        <v>20</v>
      </c>
      <c r="G32" s="2">
        <v>50</v>
      </c>
      <c r="I32" s="1"/>
      <c r="J32" s="1"/>
      <c r="K32" s="1"/>
      <c r="L32" s="1"/>
      <c r="M32" s="1"/>
      <c r="N32" s="1"/>
      <c r="O32" s="1"/>
    </row>
    <row r="33" spans="1:15" ht="18" customHeight="1" thickBot="1">
      <c r="A33" s="10" t="s">
        <v>14</v>
      </c>
      <c r="B33" s="10"/>
      <c r="G33" s="2"/>
      <c r="I33" s="1"/>
      <c r="J33" s="1"/>
      <c r="K33" s="1"/>
      <c r="L33" s="1"/>
      <c r="M33" s="1"/>
      <c r="N33" s="1"/>
      <c r="O33" s="1"/>
    </row>
    <row r="34" spans="1:15" ht="18" customHeight="1" thickBot="1">
      <c r="A34" s="3"/>
      <c r="B34" s="3"/>
      <c r="C34" s="3" t="s">
        <v>40</v>
      </c>
      <c r="D34" s="11">
        <v>75</v>
      </c>
      <c r="E34" s="11">
        <v>65</v>
      </c>
      <c r="F34" s="11">
        <v>20</v>
      </c>
      <c r="G34" s="2">
        <f>IF(F34&lt;&gt;"",(D34-E34)/(LN((D34-F34)/(E34-F34))),"")</f>
        <v>49.83288654563971</v>
      </c>
      <c r="I34" s="1"/>
      <c r="J34" s="1"/>
      <c r="K34" s="1"/>
      <c r="L34" s="1"/>
      <c r="M34" s="1"/>
      <c r="N34" s="1"/>
      <c r="O34" s="1"/>
    </row>
    <row r="35" spans="9:15" ht="18" customHeight="1" thickBot="1">
      <c r="I35" s="1"/>
      <c r="J35" s="1"/>
      <c r="K35" s="1"/>
      <c r="L35" s="1"/>
      <c r="M35" s="1"/>
      <c r="N35" s="1"/>
      <c r="O35" s="1"/>
    </row>
    <row r="36" spans="1:15" ht="18" customHeight="1" thickBot="1">
      <c r="A36" s="3"/>
      <c r="B36" s="3"/>
      <c r="C36" s="3" t="s">
        <v>30</v>
      </c>
      <c r="D36" s="11">
        <v>1750</v>
      </c>
      <c r="E36" s="9" t="s">
        <v>24</v>
      </c>
      <c r="F36" s="18"/>
      <c r="G36" t="s">
        <v>42</v>
      </c>
      <c r="I36" s="1"/>
      <c r="J36" s="1"/>
      <c r="K36" s="1"/>
      <c r="L36" s="1"/>
      <c r="M36" s="1"/>
      <c r="N36" s="1"/>
      <c r="O36" s="1"/>
    </row>
    <row r="37" spans="1:15" ht="18" customHeight="1">
      <c r="A37" s="3"/>
      <c r="B37" s="3"/>
      <c r="C37" s="3"/>
      <c r="I37" s="1"/>
      <c r="J37" s="1"/>
      <c r="K37" s="1"/>
      <c r="L37" s="1"/>
      <c r="M37" s="1"/>
      <c r="N37" s="1"/>
      <c r="O37" s="1"/>
    </row>
    <row r="38" spans="9:15" ht="18" customHeight="1" thickBot="1">
      <c r="I38" s="1"/>
      <c r="J38" s="1"/>
      <c r="K38" s="1"/>
      <c r="L38" s="1"/>
      <c r="M38" s="1"/>
      <c r="N38" s="1"/>
      <c r="O38" s="1"/>
    </row>
    <row r="39" spans="1:15" ht="18" customHeight="1" thickBot="1">
      <c r="A39" s="3"/>
      <c r="B39" s="3"/>
      <c r="D39" s="3" t="s">
        <v>5</v>
      </c>
      <c r="E39" s="11">
        <v>1</v>
      </c>
      <c r="I39" s="1"/>
      <c r="J39" s="1"/>
      <c r="K39" s="1"/>
      <c r="L39" s="1"/>
      <c r="M39" s="1"/>
      <c r="N39" s="1"/>
      <c r="O39" s="1"/>
    </row>
    <row r="40" spans="1:15" ht="18" customHeight="1">
      <c r="A40" s="3"/>
      <c r="B40" s="3"/>
      <c r="D40" s="3" t="s">
        <v>9</v>
      </c>
      <c r="G40" s="3" t="s">
        <v>47</v>
      </c>
      <c r="H40" s="9" t="s">
        <v>48</v>
      </c>
      <c r="J40" s="1"/>
      <c r="K40" s="1"/>
      <c r="L40" s="1"/>
      <c r="M40" s="1"/>
      <c r="N40" s="1"/>
      <c r="O40" s="1"/>
    </row>
    <row r="41" spans="1:8" ht="18" customHeight="1">
      <c r="A41" s="4"/>
      <c r="B41" s="4"/>
      <c r="D41" s="4" t="s">
        <v>8</v>
      </c>
      <c r="H41" s="14" t="s">
        <v>44</v>
      </c>
    </row>
    <row r="42" spans="1:8" ht="18" customHeight="1">
      <c r="A42" s="4"/>
      <c r="B42" s="4"/>
      <c r="D42" s="4" t="s">
        <v>6</v>
      </c>
      <c r="H42" t="s">
        <v>45</v>
      </c>
    </row>
    <row r="43" spans="1:8" ht="18" customHeight="1">
      <c r="A43" s="4"/>
      <c r="B43" s="4"/>
      <c r="D43" s="4" t="s">
        <v>7</v>
      </c>
      <c r="H43" t="s">
        <v>46</v>
      </c>
    </row>
    <row r="44" spans="8:10" ht="18" customHeight="1">
      <c r="H44" t="s">
        <v>49</v>
      </c>
      <c r="I44" s="40">
        <f>D47/1000*3600/(4.18*(D34-E34))</f>
        <v>150.21396422848335</v>
      </c>
      <c r="J44" s="7" t="s">
        <v>50</v>
      </c>
    </row>
    <row r="45" spans="1:8" ht="18" customHeight="1">
      <c r="A45" s="3"/>
      <c r="B45" s="3"/>
      <c r="D45" s="3" t="s">
        <v>26</v>
      </c>
      <c r="E45" s="22">
        <f>((G34/G32)^E39)</f>
        <v>0.9966577309127942</v>
      </c>
      <c r="H45" s="41" t="str">
        <f>IF(I44&gt;250,"ÜBER 250 l/h, damit &gt;250 mbar und über 30 dB!"," ")</f>
        <v> </v>
      </c>
    </row>
    <row r="46" ht="18" customHeight="1" thickBot="1">
      <c r="H46" s="41" t="str">
        <f>IF(I44&gt;250,"ACHTUNG: WENN BEMM-VENTIL SLU FRAGEN!"," ")</f>
        <v> </v>
      </c>
    </row>
    <row r="47" spans="3:7" ht="18" customHeight="1" thickBot="1">
      <c r="C47" s="3" t="s">
        <v>41</v>
      </c>
      <c r="D47" s="8">
        <f>IF(E39&lt;&gt;"",D36*E45,"")</f>
        <v>1744.15102909739</v>
      </c>
      <c r="E47" s="10" t="s">
        <v>13</v>
      </c>
      <c r="F47" s="19">
        <f>IF(E39&lt;&gt;"",F36/E45,"")</f>
        <v>0</v>
      </c>
      <c r="G47" s="9" t="s">
        <v>31</v>
      </c>
    </row>
    <row r="50" spans="1:9" ht="18" customHeight="1">
      <c r="A50" s="31"/>
      <c r="B50" s="31"/>
      <c r="C50" s="31"/>
      <c r="D50" s="15"/>
      <c r="E50" s="15"/>
      <c r="F50" s="15"/>
      <c r="G50" s="31"/>
      <c r="H50" s="32" t="s">
        <v>12</v>
      </c>
      <c r="I50" s="33">
        <f ca="1">TODAY()</f>
        <v>41935</v>
      </c>
    </row>
    <row r="51" spans="1:9" ht="18" customHeight="1">
      <c r="A51" s="39" t="s">
        <v>29</v>
      </c>
      <c r="B51" s="149"/>
      <c r="C51" s="150"/>
      <c r="D51" s="150"/>
      <c r="E51" s="150"/>
      <c r="F51" s="150"/>
      <c r="G51" s="150"/>
      <c r="H51" s="150"/>
      <c r="I51" s="150"/>
    </row>
    <row r="52" spans="2:9" ht="18" customHeight="1">
      <c r="B52" s="149"/>
      <c r="C52" s="150"/>
      <c r="D52" s="150"/>
      <c r="E52" s="150"/>
      <c r="F52" s="150"/>
      <c r="G52" s="150"/>
      <c r="H52" s="150"/>
      <c r="I52" s="150"/>
    </row>
    <row r="53" spans="1:9" ht="18" customHeight="1">
      <c r="A53" s="5"/>
      <c r="B53" s="149"/>
      <c r="C53" s="150"/>
      <c r="D53" s="150"/>
      <c r="E53" s="150"/>
      <c r="F53" s="150"/>
      <c r="G53" s="150"/>
      <c r="H53" s="150"/>
      <c r="I53" s="150"/>
    </row>
    <row r="54" spans="2:9" ht="18" customHeight="1">
      <c r="B54" s="149"/>
      <c r="C54" s="150"/>
      <c r="D54" s="150"/>
      <c r="E54" s="150"/>
      <c r="F54" s="150"/>
      <c r="G54" s="150"/>
      <c r="H54" s="150"/>
      <c r="I54" s="150"/>
    </row>
    <row r="55" spans="2:9" ht="18" customHeight="1">
      <c r="B55" s="149"/>
      <c r="C55" s="150"/>
      <c r="D55" s="150"/>
      <c r="E55" s="150"/>
      <c r="F55" s="150"/>
      <c r="G55" s="150"/>
      <c r="H55" s="150"/>
      <c r="I55" s="150"/>
    </row>
    <row r="56" spans="2:9" ht="18" customHeight="1">
      <c r="B56" s="149"/>
      <c r="C56" s="150"/>
      <c r="D56" s="150"/>
      <c r="E56" s="150"/>
      <c r="F56" s="150"/>
      <c r="G56" s="150"/>
      <c r="H56" s="150"/>
      <c r="I56" s="150"/>
    </row>
  </sheetData>
  <sheetProtection password="839E" sheet="1" objects="1" scenarios="1" selectLockedCells="1"/>
  <mergeCells count="13">
    <mergeCell ref="B55:I55"/>
    <mergeCell ref="B56:I56"/>
    <mergeCell ref="B51:I51"/>
    <mergeCell ref="B52:I52"/>
    <mergeCell ref="B53:I53"/>
    <mergeCell ref="B54:I54"/>
    <mergeCell ref="E29:F29"/>
    <mergeCell ref="B23:I23"/>
    <mergeCell ref="B24:I24"/>
    <mergeCell ref="B25:I25"/>
    <mergeCell ref="B26:I26"/>
    <mergeCell ref="B27:I27"/>
    <mergeCell ref="B28:I28"/>
  </mergeCells>
  <printOptions/>
  <pageMargins left="0.75" right="0.75" top="1" bottom="1" header="0.4921259845" footer="0.4921259845"/>
  <pageSetup horizontalDpi="600" verticalDpi="600" orientation="landscape" paperSize="9" scale="89" r:id="rId2"/>
  <rowBreaks count="1" manualBreakCount="1">
    <brk id="2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5"/>
  <sheetViews>
    <sheetView workbookViewId="0" topLeftCell="A1">
      <selection activeCell="D8" sqref="D8"/>
    </sheetView>
  </sheetViews>
  <sheetFormatPr defaultColWidth="11.421875" defaultRowHeight="12.75"/>
  <cols>
    <col min="1" max="1" width="12.7109375" style="59" bestFit="1" customWidth="1"/>
    <col min="2" max="2" width="5.140625" style="59" bestFit="1" customWidth="1"/>
    <col min="3" max="3" width="18.140625" style="59" bestFit="1" customWidth="1"/>
    <col min="4" max="4" width="52.8515625" style="147" bestFit="1" customWidth="1"/>
    <col min="5" max="5" width="45.00390625" style="147" bestFit="1" customWidth="1"/>
    <col min="6" max="6" width="14.28125" style="59" bestFit="1" customWidth="1"/>
    <col min="7" max="7" width="12.8515625" style="59" bestFit="1" customWidth="1"/>
    <col min="8" max="8" width="16.7109375" style="59" bestFit="1" customWidth="1"/>
    <col min="9" max="9" width="16.421875" style="59" customWidth="1"/>
    <col min="10" max="10" width="14.28125" style="59" bestFit="1" customWidth="1"/>
    <col min="11" max="11" width="37.00390625" style="59" bestFit="1" customWidth="1"/>
    <col min="12" max="16384" width="12.421875" style="59" customWidth="1"/>
  </cols>
  <sheetData>
    <row r="1" spans="1:11" ht="15.75">
      <c r="A1" s="54" t="s">
        <v>11</v>
      </c>
      <c r="B1" s="54"/>
      <c r="C1" s="54"/>
      <c r="D1" s="55" t="s">
        <v>51</v>
      </c>
      <c r="E1" s="55"/>
      <c r="F1" s="54"/>
      <c r="G1" s="56"/>
      <c r="H1" s="56"/>
      <c r="I1" s="56"/>
      <c r="J1" s="57"/>
      <c r="K1" s="58"/>
    </row>
    <row r="2" spans="1:11" ht="15">
      <c r="A2" s="60"/>
      <c r="B2" s="60"/>
      <c r="C2" s="54"/>
      <c r="D2" s="55"/>
      <c r="E2" s="55"/>
      <c r="F2" s="61"/>
      <c r="G2" s="57" t="s">
        <v>52</v>
      </c>
      <c r="H2" s="62">
        <f ca="1">NOW()</f>
        <v>41935.516203125</v>
      </c>
      <c r="I2" s="62"/>
      <c r="J2" s="57"/>
      <c r="K2" s="58"/>
    </row>
    <row r="3" spans="2:11" s="63" customFormat="1" ht="15">
      <c r="B3" s="64"/>
      <c r="C3" s="64"/>
      <c r="D3" s="65"/>
      <c r="E3" s="65"/>
      <c r="F3" s="64"/>
      <c r="G3" s="57"/>
      <c r="H3" s="62"/>
      <c r="I3" s="62"/>
      <c r="J3" s="57" t="s">
        <v>53</v>
      </c>
      <c r="K3" s="58"/>
    </row>
    <row r="4" spans="2:11" s="63" customFormat="1" ht="15">
      <c r="B4" s="64"/>
      <c r="C4" s="64"/>
      <c r="D4" s="65"/>
      <c r="E4" s="65"/>
      <c r="F4" s="64"/>
      <c r="G4" s="57" t="s">
        <v>54</v>
      </c>
      <c r="H4" s="66">
        <v>40156</v>
      </c>
      <c r="I4" s="66"/>
      <c r="J4" s="57" t="s">
        <v>55</v>
      </c>
      <c r="K4" s="58" t="s">
        <v>56</v>
      </c>
    </row>
    <row r="5" spans="4:5" s="67" customFormat="1" ht="12.75">
      <c r="D5" s="68"/>
      <c r="E5" s="68"/>
    </row>
    <row r="6" spans="1:11" s="67" customFormat="1" ht="12.75" customHeight="1">
      <c r="A6" s="69" t="s">
        <v>57</v>
      </c>
      <c r="B6" s="70" t="s">
        <v>58</v>
      </c>
      <c r="C6" s="71" t="s">
        <v>59</v>
      </c>
      <c r="D6" s="72" t="s">
        <v>60</v>
      </c>
      <c r="E6" s="72" t="s">
        <v>61</v>
      </c>
      <c r="F6" s="71" t="s">
        <v>62</v>
      </c>
      <c r="G6" s="71" t="s">
        <v>63</v>
      </c>
      <c r="H6" s="73" t="s">
        <v>64</v>
      </c>
      <c r="I6" s="71" t="s">
        <v>65</v>
      </c>
      <c r="J6" s="71" t="s">
        <v>66</v>
      </c>
      <c r="K6" s="74" t="s">
        <v>67</v>
      </c>
    </row>
    <row r="7" spans="2:11" s="63" customFormat="1" ht="12.75" customHeight="1">
      <c r="B7" s="75"/>
      <c r="C7" s="76"/>
      <c r="D7" s="77"/>
      <c r="E7" s="77"/>
      <c r="F7" s="76"/>
      <c r="G7" s="76"/>
      <c r="H7" s="78"/>
      <c r="I7" s="76"/>
      <c r="J7" s="76"/>
      <c r="K7" s="79"/>
    </row>
    <row r="8" spans="1:11" s="80" customFormat="1" ht="12.75" customHeight="1">
      <c r="A8" s="80">
        <v>1</v>
      </c>
      <c r="B8" s="81">
        <v>1</v>
      </c>
      <c r="C8" s="82" t="s">
        <v>68</v>
      </c>
      <c r="D8" s="83" t="s">
        <v>69</v>
      </c>
      <c r="E8" s="83" t="s">
        <v>70</v>
      </c>
      <c r="F8" s="84" t="s">
        <v>71</v>
      </c>
      <c r="G8" s="85" t="s">
        <v>72</v>
      </c>
      <c r="H8" s="86" t="s">
        <v>73</v>
      </c>
      <c r="I8" s="85"/>
      <c r="J8" s="85" t="s">
        <v>74</v>
      </c>
      <c r="K8" s="87" t="s">
        <v>75</v>
      </c>
    </row>
    <row r="9" spans="2:11" s="63" customFormat="1" ht="12.75" customHeight="1">
      <c r="B9" s="88"/>
      <c r="C9" s="89"/>
      <c r="D9" s="90"/>
      <c r="E9" s="90"/>
      <c r="F9" s="91"/>
      <c r="G9" s="92"/>
      <c r="H9" s="93"/>
      <c r="I9" s="92"/>
      <c r="J9" s="92"/>
      <c r="K9" s="94"/>
    </row>
    <row r="10" spans="2:11" s="63" customFormat="1" ht="12.75" customHeight="1">
      <c r="B10" s="88"/>
      <c r="C10" s="89"/>
      <c r="D10" s="90"/>
      <c r="E10" s="90"/>
      <c r="F10" s="91"/>
      <c r="G10" s="92"/>
      <c r="H10" s="93"/>
      <c r="I10" s="92"/>
      <c r="J10" s="92"/>
      <c r="K10" s="94"/>
    </row>
    <row r="11" spans="2:11" s="63" customFormat="1" ht="12.75" customHeight="1">
      <c r="B11" s="88"/>
      <c r="C11" s="89"/>
      <c r="D11" s="90"/>
      <c r="E11" s="90"/>
      <c r="F11" s="91"/>
      <c r="G11" s="92"/>
      <c r="H11" s="93"/>
      <c r="I11" s="92"/>
      <c r="J11" s="92"/>
      <c r="K11" s="94"/>
    </row>
    <row r="12" spans="2:11" s="63" customFormat="1" ht="12.75" customHeight="1">
      <c r="B12" s="88"/>
      <c r="C12" s="89"/>
      <c r="D12" s="90"/>
      <c r="E12" s="90"/>
      <c r="F12" s="91"/>
      <c r="G12" s="92"/>
      <c r="H12" s="93"/>
      <c r="I12" s="92"/>
      <c r="J12" s="92"/>
      <c r="K12" s="94"/>
    </row>
    <row r="13" spans="2:11" s="63" customFormat="1" ht="12.75" customHeight="1">
      <c r="B13" s="88"/>
      <c r="C13" s="89"/>
      <c r="D13" s="90"/>
      <c r="E13" s="90"/>
      <c r="F13" s="91"/>
      <c r="G13" s="92"/>
      <c r="H13" s="93"/>
      <c r="I13" s="92"/>
      <c r="J13" s="92"/>
      <c r="K13" s="94"/>
    </row>
    <row r="14" spans="1:11" s="63" customFormat="1" ht="12.75" customHeight="1">
      <c r="A14" s="95"/>
      <c r="B14" s="96"/>
      <c r="C14" s="97"/>
      <c r="D14" s="98"/>
      <c r="E14" s="98"/>
      <c r="F14" s="99"/>
      <c r="G14" s="100"/>
      <c r="H14" s="101"/>
      <c r="I14" s="100"/>
      <c r="J14" s="100"/>
      <c r="K14" s="102"/>
    </row>
    <row r="15" spans="1:11" s="80" customFormat="1" ht="12.75" customHeight="1">
      <c r="A15" s="80">
        <v>2</v>
      </c>
      <c r="B15" s="81">
        <v>1</v>
      </c>
      <c r="C15" s="82" t="s">
        <v>68</v>
      </c>
      <c r="D15" s="83" t="s">
        <v>76</v>
      </c>
      <c r="E15" s="83" t="s">
        <v>77</v>
      </c>
      <c r="F15" s="84" t="s">
        <v>78</v>
      </c>
      <c r="G15" s="85" t="s">
        <v>72</v>
      </c>
      <c r="H15" s="86"/>
      <c r="I15" s="85"/>
      <c r="J15" s="85" t="s">
        <v>74</v>
      </c>
      <c r="K15" s="87" t="s">
        <v>63</v>
      </c>
    </row>
    <row r="16" spans="2:11" s="63" customFormat="1" ht="12.75" customHeight="1">
      <c r="B16" s="75"/>
      <c r="C16" s="89"/>
      <c r="D16" s="90"/>
      <c r="E16" s="90"/>
      <c r="F16" s="91"/>
      <c r="G16" s="92"/>
      <c r="H16" s="86"/>
      <c r="I16" s="92"/>
      <c r="J16" s="92"/>
      <c r="K16" s="94"/>
    </row>
    <row r="17" spans="2:11" s="63" customFormat="1" ht="12.75" customHeight="1">
      <c r="B17" s="75"/>
      <c r="C17" s="76"/>
      <c r="D17" s="90"/>
      <c r="E17" s="103"/>
      <c r="F17" s="91"/>
      <c r="G17" s="92"/>
      <c r="H17" s="104"/>
      <c r="I17" s="89"/>
      <c r="J17" s="92"/>
      <c r="K17" s="94"/>
    </row>
    <row r="18" spans="2:11" s="63" customFormat="1" ht="12.75" customHeight="1">
      <c r="B18" s="75"/>
      <c r="C18" s="89"/>
      <c r="D18" s="90"/>
      <c r="E18" s="103"/>
      <c r="F18" s="91"/>
      <c r="G18" s="92"/>
      <c r="H18" s="86" t="s">
        <v>79</v>
      </c>
      <c r="I18" s="89"/>
      <c r="J18" s="89"/>
      <c r="K18" s="94"/>
    </row>
    <row r="19" spans="2:11" s="63" customFormat="1" ht="12.75" customHeight="1">
      <c r="B19" s="75"/>
      <c r="C19" s="89"/>
      <c r="D19" s="90"/>
      <c r="E19" s="103"/>
      <c r="F19" s="91"/>
      <c r="G19" s="92"/>
      <c r="H19" s="93"/>
      <c r="I19" s="92"/>
      <c r="J19" s="92"/>
      <c r="K19" s="94"/>
    </row>
    <row r="20" spans="2:11" s="63" customFormat="1" ht="12.75" customHeight="1">
      <c r="B20" s="88"/>
      <c r="C20" s="89"/>
      <c r="D20" s="90"/>
      <c r="E20" s="90"/>
      <c r="F20" s="91"/>
      <c r="G20" s="92"/>
      <c r="H20" s="93"/>
      <c r="I20" s="92"/>
      <c r="J20" s="92"/>
      <c r="K20" s="94"/>
    </row>
    <row r="21" spans="2:11" s="63" customFormat="1" ht="12.75" customHeight="1">
      <c r="B21" s="88"/>
      <c r="C21" s="89"/>
      <c r="D21" s="90"/>
      <c r="E21" s="90"/>
      <c r="F21" s="91"/>
      <c r="G21" s="92"/>
      <c r="H21" s="93"/>
      <c r="I21" s="92"/>
      <c r="J21" s="92"/>
      <c r="K21" s="94"/>
    </row>
    <row r="22" spans="1:11" s="63" customFormat="1" ht="12.75" customHeight="1">
      <c r="A22" s="95"/>
      <c r="B22" s="96"/>
      <c r="C22" s="97"/>
      <c r="D22" s="98"/>
      <c r="E22" s="98"/>
      <c r="F22" s="99"/>
      <c r="G22" s="100"/>
      <c r="H22" s="101"/>
      <c r="I22" s="100"/>
      <c r="J22" s="100"/>
      <c r="K22" s="102"/>
    </row>
    <row r="23" spans="1:11" s="80" customFormat="1" ht="12.75" customHeight="1">
      <c r="A23" s="80">
        <v>3</v>
      </c>
      <c r="B23" s="105">
        <v>1</v>
      </c>
      <c r="C23" s="82" t="s">
        <v>68</v>
      </c>
      <c r="D23" s="83" t="s">
        <v>80</v>
      </c>
      <c r="E23" s="83" t="s">
        <v>81</v>
      </c>
      <c r="F23" s="84" t="s">
        <v>78</v>
      </c>
      <c r="G23" s="85" t="s">
        <v>72</v>
      </c>
      <c r="H23" s="86"/>
      <c r="I23" s="85"/>
      <c r="J23" s="85" t="s">
        <v>74</v>
      </c>
      <c r="K23" s="87" t="s">
        <v>63</v>
      </c>
    </row>
    <row r="24" spans="2:11" s="63" customFormat="1" ht="12.75" customHeight="1">
      <c r="B24" s="106"/>
      <c r="C24" s="107"/>
      <c r="D24" s="108"/>
      <c r="E24" s="108"/>
      <c r="F24" s="109"/>
      <c r="G24" s="107"/>
      <c r="H24" s="110"/>
      <c r="I24" s="107"/>
      <c r="J24" s="107"/>
      <c r="K24" s="111"/>
    </row>
    <row r="25" spans="2:11" s="63" customFormat="1" ht="12.75" customHeight="1">
      <c r="B25" s="107"/>
      <c r="C25" s="107"/>
      <c r="D25" s="112"/>
      <c r="E25" s="112"/>
      <c r="F25" s="109"/>
      <c r="G25" s="113"/>
      <c r="H25" s="114"/>
      <c r="I25" s="113"/>
      <c r="J25" s="113"/>
      <c r="K25" s="111"/>
    </row>
    <row r="26" spans="2:11" s="63" customFormat="1" ht="12.75" customHeight="1">
      <c r="B26" s="115"/>
      <c r="C26" s="107"/>
      <c r="D26" s="112"/>
      <c r="E26" s="112"/>
      <c r="F26" s="109"/>
      <c r="G26" s="113"/>
      <c r="H26" s="86" t="s">
        <v>82</v>
      </c>
      <c r="I26" s="113"/>
      <c r="J26" s="113"/>
      <c r="K26" s="111"/>
    </row>
    <row r="27" spans="2:11" s="63" customFormat="1" ht="12.75" customHeight="1">
      <c r="B27" s="107"/>
      <c r="C27" s="107"/>
      <c r="D27" s="112"/>
      <c r="E27" s="112"/>
      <c r="F27" s="109"/>
      <c r="G27" s="113"/>
      <c r="H27" s="114"/>
      <c r="I27" s="113"/>
      <c r="J27" s="113"/>
      <c r="K27" s="111"/>
    </row>
    <row r="28" spans="2:11" s="116" customFormat="1" ht="12.75" customHeight="1">
      <c r="B28" s="117"/>
      <c r="C28" s="118"/>
      <c r="D28" s="119"/>
      <c r="E28" s="119"/>
      <c r="F28" s="118"/>
      <c r="G28" s="118"/>
      <c r="H28" s="120"/>
      <c r="I28" s="118"/>
      <c r="J28" s="118"/>
      <c r="K28" s="121"/>
    </row>
    <row r="29" spans="2:11" s="116" customFormat="1" ht="12.75" customHeight="1">
      <c r="B29" s="117"/>
      <c r="C29" s="122"/>
      <c r="D29" s="123"/>
      <c r="E29" s="123"/>
      <c r="F29" s="124"/>
      <c r="G29" s="125"/>
      <c r="H29" s="126"/>
      <c r="I29" s="125"/>
      <c r="J29" s="125"/>
      <c r="K29" s="127"/>
    </row>
    <row r="30" spans="1:11" s="116" customFormat="1" ht="12.75" customHeight="1">
      <c r="A30" s="128"/>
      <c r="B30" s="129"/>
      <c r="C30" s="129"/>
      <c r="D30" s="130"/>
      <c r="E30" s="130"/>
      <c r="F30" s="129"/>
      <c r="G30" s="129"/>
      <c r="H30" s="131"/>
      <c r="I30" s="129"/>
      <c r="J30" s="129"/>
      <c r="K30" s="132"/>
    </row>
    <row r="31" spans="1:11" s="136" customFormat="1" ht="12.75" customHeight="1">
      <c r="A31" s="80">
        <v>4</v>
      </c>
      <c r="B31" s="105">
        <v>1</v>
      </c>
      <c r="C31" s="133" t="s">
        <v>68</v>
      </c>
      <c r="D31" s="83" t="s">
        <v>83</v>
      </c>
      <c r="E31" s="134" t="s">
        <v>84</v>
      </c>
      <c r="F31" s="84" t="s">
        <v>78</v>
      </c>
      <c r="G31" s="85" t="s">
        <v>72</v>
      </c>
      <c r="H31" s="135"/>
      <c r="I31" s="82"/>
      <c r="J31" s="85" t="s">
        <v>74</v>
      </c>
      <c r="K31" s="87" t="s">
        <v>63</v>
      </c>
    </row>
    <row r="32" spans="2:11" s="116" customFormat="1" ht="12.75" customHeight="1">
      <c r="B32" s="137"/>
      <c r="C32" s="137"/>
      <c r="D32" s="138"/>
      <c r="E32" s="138"/>
      <c r="F32" s="137"/>
      <c r="G32" s="137"/>
      <c r="H32" s="110"/>
      <c r="I32" s="137"/>
      <c r="J32" s="137"/>
      <c r="K32" s="139"/>
    </row>
    <row r="33" spans="2:11" s="116" customFormat="1" ht="12.75" customHeight="1">
      <c r="B33" s="137"/>
      <c r="C33" s="137"/>
      <c r="D33" s="138"/>
      <c r="E33" s="138"/>
      <c r="F33" s="137"/>
      <c r="G33" s="137"/>
      <c r="H33" s="110"/>
      <c r="I33" s="137"/>
      <c r="J33" s="137"/>
      <c r="K33" s="139"/>
    </row>
    <row r="34" spans="2:10" s="116" customFormat="1" ht="12.75" customHeight="1">
      <c r="B34" s="140"/>
      <c r="C34" s="140"/>
      <c r="D34" s="141"/>
      <c r="E34" s="141"/>
      <c r="F34" s="140"/>
      <c r="G34" s="140"/>
      <c r="H34" s="135" t="s">
        <v>85</v>
      </c>
      <c r="I34" s="140"/>
      <c r="J34" s="140"/>
    </row>
    <row r="35" spans="2:10" s="116" customFormat="1" ht="12.75" customHeight="1">
      <c r="B35" s="140"/>
      <c r="C35" s="140"/>
      <c r="D35" s="141"/>
      <c r="E35" s="141"/>
      <c r="F35" s="140"/>
      <c r="G35" s="140"/>
      <c r="H35" s="120"/>
      <c r="I35" s="140"/>
      <c r="J35" s="140"/>
    </row>
    <row r="36" spans="2:10" s="116" customFormat="1" ht="12.75" customHeight="1">
      <c r="B36" s="140"/>
      <c r="C36" s="140"/>
      <c r="D36" s="141"/>
      <c r="E36" s="141"/>
      <c r="F36" s="140"/>
      <c r="G36" s="140"/>
      <c r="H36" s="120"/>
      <c r="I36" s="140"/>
      <c r="J36" s="140"/>
    </row>
    <row r="37" spans="2:10" s="116" customFormat="1" ht="12.75" customHeight="1">
      <c r="B37" s="140"/>
      <c r="C37" s="140"/>
      <c r="D37" s="141"/>
      <c r="E37" s="141"/>
      <c r="F37" s="140"/>
      <c r="G37" s="140"/>
      <c r="H37" s="120"/>
      <c r="I37" s="140"/>
      <c r="J37" s="140"/>
    </row>
    <row r="38" spans="1:11" s="116" customFormat="1" ht="12.75" customHeight="1">
      <c r="A38" s="128"/>
      <c r="B38" s="142"/>
      <c r="C38" s="142"/>
      <c r="D38" s="143"/>
      <c r="E38" s="143"/>
      <c r="F38" s="142"/>
      <c r="G38" s="142"/>
      <c r="H38" s="144"/>
      <c r="I38" s="142"/>
      <c r="J38" s="142"/>
      <c r="K38" s="128"/>
    </row>
    <row r="39" spans="1:11" s="136" customFormat="1" ht="12.75" customHeight="1">
      <c r="A39" s="80">
        <v>5</v>
      </c>
      <c r="B39" s="105">
        <v>1</v>
      </c>
      <c r="C39" s="82" t="s">
        <v>86</v>
      </c>
      <c r="D39" s="83" t="s">
        <v>87</v>
      </c>
      <c r="E39" s="134" t="s">
        <v>88</v>
      </c>
      <c r="F39" s="84" t="s">
        <v>71</v>
      </c>
      <c r="G39" s="85" t="s">
        <v>72</v>
      </c>
      <c r="H39" s="135"/>
      <c r="I39" s="82"/>
      <c r="J39" s="82" t="s">
        <v>89</v>
      </c>
      <c r="K39" s="87" t="s">
        <v>75</v>
      </c>
    </row>
    <row r="40" spans="2:10" s="116" customFormat="1" ht="12.75" customHeight="1">
      <c r="B40" s="140"/>
      <c r="C40" s="140"/>
      <c r="D40" s="141"/>
      <c r="E40" s="141"/>
      <c r="F40" s="140"/>
      <c r="G40" s="140"/>
      <c r="H40" s="120"/>
      <c r="I40" s="140"/>
      <c r="J40" s="140"/>
    </row>
    <row r="41" spans="2:10" s="116" customFormat="1" ht="12.75" customHeight="1">
      <c r="B41" s="140"/>
      <c r="C41" s="140"/>
      <c r="D41" s="141"/>
      <c r="E41" s="141"/>
      <c r="F41" s="140"/>
      <c r="G41" s="140"/>
      <c r="H41" s="120"/>
      <c r="I41" s="140"/>
      <c r="J41" s="140"/>
    </row>
    <row r="42" spans="2:10" s="116" customFormat="1" ht="12.75" customHeight="1">
      <c r="B42" s="140"/>
      <c r="C42" s="140"/>
      <c r="D42" s="141"/>
      <c r="E42" s="141"/>
      <c r="F42" s="140"/>
      <c r="G42" s="140"/>
      <c r="H42" s="135" t="s">
        <v>90</v>
      </c>
      <c r="I42" s="140"/>
      <c r="J42" s="140"/>
    </row>
    <row r="43" spans="2:10" s="116" customFormat="1" ht="12.75" customHeight="1">
      <c r="B43" s="140"/>
      <c r="C43" s="140"/>
      <c r="D43" s="141"/>
      <c r="E43" s="141"/>
      <c r="F43" s="140"/>
      <c r="G43" s="140"/>
      <c r="H43" s="120"/>
      <c r="I43" s="140"/>
      <c r="J43" s="140"/>
    </row>
    <row r="44" spans="2:10" s="116" customFormat="1" ht="12.75" customHeight="1">
      <c r="B44" s="140"/>
      <c r="C44" s="140"/>
      <c r="D44" s="141"/>
      <c r="E44" s="141"/>
      <c r="F44" s="140"/>
      <c r="G44" s="140"/>
      <c r="H44" s="120"/>
      <c r="I44" s="140"/>
      <c r="J44" s="140"/>
    </row>
    <row r="45" spans="2:10" s="116" customFormat="1" ht="12.75" customHeight="1">
      <c r="B45" s="140"/>
      <c r="C45" s="140"/>
      <c r="D45" s="141"/>
      <c r="E45" s="141"/>
      <c r="F45" s="140"/>
      <c r="G45" s="140"/>
      <c r="H45" s="120"/>
      <c r="I45" s="140"/>
      <c r="J45" s="140"/>
    </row>
    <row r="46" spans="1:11" s="116" customFormat="1" ht="12.75" customHeight="1">
      <c r="A46" s="95"/>
      <c r="B46" s="145"/>
      <c r="C46" s="97"/>
      <c r="D46" s="98"/>
      <c r="E46" s="98"/>
      <c r="F46" s="99"/>
      <c r="G46" s="100"/>
      <c r="H46" s="101"/>
      <c r="I46" s="100"/>
      <c r="J46" s="100"/>
      <c r="K46" s="102"/>
    </row>
    <row r="47" spans="1:11" s="136" customFormat="1" ht="12.75" customHeight="1">
      <c r="A47" s="80">
        <v>6</v>
      </c>
      <c r="B47" s="105">
        <v>1</v>
      </c>
      <c r="C47" s="82" t="s">
        <v>86</v>
      </c>
      <c r="D47" s="83" t="s">
        <v>91</v>
      </c>
      <c r="E47" s="134" t="s">
        <v>77</v>
      </c>
      <c r="F47" s="84" t="s">
        <v>78</v>
      </c>
      <c r="G47" s="85" t="s">
        <v>72</v>
      </c>
      <c r="H47" s="86"/>
      <c r="I47" s="85"/>
      <c r="J47" s="85" t="s">
        <v>74</v>
      </c>
      <c r="K47" s="87" t="s">
        <v>63</v>
      </c>
    </row>
    <row r="48" spans="1:11" s="116" customFormat="1" ht="12.75" customHeight="1">
      <c r="A48" s="63"/>
      <c r="B48" s="75"/>
      <c r="C48" s="89"/>
      <c r="D48" s="90"/>
      <c r="E48" s="103"/>
      <c r="F48" s="91"/>
      <c r="G48" s="92"/>
      <c r="H48" s="104"/>
      <c r="I48" s="89"/>
      <c r="J48" s="89"/>
      <c r="K48" s="94"/>
    </row>
    <row r="49" spans="1:11" s="116" customFormat="1" ht="12.75" customHeight="1">
      <c r="A49" s="63"/>
      <c r="B49" s="75"/>
      <c r="C49" s="89"/>
      <c r="D49" s="90"/>
      <c r="E49" s="103"/>
      <c r="F49" s="91"/>
      <c r="G49" s="92"/>
      <c r="H49" s="93"/>
      <c r="I49" s="92"/>
      <c r="J49" s="92"/>
      <c r="K49" s="94"/>
    </row>
    <row r="50" spans="1:11" s="116" customFormat="1" ht="12.75" customHeight="1">
      <c r="A50" s="63"/>
      <c r="B50" s="88"/>
      <c r="C50" s="89"/>
      <c r="D50" s="90"/>
      <c r="E50" s="90"/>
      <c r="F50" s="91"/>
      <c r="G50" s="92"/>
      <c r="H50" s="86" t="s">
        <v>92</v>
      </c>
      <c r="I50" s="92"/>
      <c r="J50" s="92"/>
      <c r="K50" s="94"/>
    </row>
    <row r="51" spans="1:11" s="116" customFormat="1" ht="12.75" customHeight="1">
      <c r="A51" s="63"/>
      <c r="B51" s="88"/>
      <c r="C51" s="89"/>
      <c r="D51" s="90"/>
      <c r="E51" s="90"/>
      <c r="F51" s="91"/>
      <c r="G51" s="92"/>
      <c r="H51" s="93"/>
      <c r="I51" s="92"/>
      <c r="J51" s="92"/>
      <c r="K51" s="94"/>
    </row>
    <row r="52" spans="1:11" s="116" customFormat="1" ht="12.75" customHeight="1">
      <c r="A52" s="63"/>
      <c r="B52" s="88"/>
      <c r="C52" s="89"/>
      <c r="D52" s="90"/>
      <c r="E52" s="90"/>
      <c r="F52" s="91"/>
      <c r="G52" s="92"/>
      <c r="H52" s="93"/>
      <c r="I52" s="92"/>
      <c r="J52" s="92"/>
      <c r="K52" s="94"/>
    </row>
    <row r="53" spans="1:11" s="116" customFormat="1" ht="12.75" customHeight="1">
      <c r="A53" s="63"/>
      <c r="B53" s="88"/>
      <c r="C53" s="89"/>
      <c r="D53" s="90"/>
      <c r="E53" s="90"/>
      <c r="F53" s="91"/>
      <c r="G53" s="92"/>
      <c r="H53" s="93"/>
      <c r="I53" s="92"/>
      <c r="J53" s="92"/>
      <c r="K53" s="94"/>
    </row>
    <row r="54" spans="1:11" s="116" customFormat="1" ht="12.75" customHeight="1">
      <c r="A54" s="95"/>
      <c r="B54" s="96"/>
      <c r="C54" s="97"/>
      <c r="D54" s="98"/>
      <c r="E54" s="98"/>
      <c r="F54" s="99"/>
      <c r="G54" s="100"/>
      <c r="H54" s="101"/>
      <c r="I54" s="100"/>
      <c r="J54" s="100"/>
      <c r="K54" s="102"/>
    </row>
    <row r="55" spans="1:11" s="136" customFormat="1" ht="12.75" customHeight="1">
      <c r="A55" s="80">
        <v>7</v>
      </c>
      <c r="B55" s="105">
        <v>1</v>
      </c>
      <c r="C55" s="82" t="s">
        <v>86</v>
      </c>
      <c r="D55" s="83" t="s">
        <v>93</v>
      </c>
      <c r="E55" s="134" t="s">
        <v>94</v>
      </c>
      <c r="F55" s="84" t="s">
        <v>95</v>
      </c>
      <c r="G55" s="85" t="s">
        <v>72</v>
      </c>
      <c r="H55" s="135"/>
      <c r="I55" s="82"/>
      <c r="J55" s="82" t="s">
        <v>89</v>
      </c>
      <c r="K55" s="87" t="s">
        <v>75</v>
      </c>
    </row>
    <row r="56" spans="2:10" s="116" customFormat="1" ht="12.75" customHeight="1">
      <c r="B56" s="140"/>
      <c r="C56" s="140"/>
      <c r="D56" s="141"/>
      <c r="E56" s="141"/>
      <c r="F56" s="140"/>
      <c r="G56" s="140"/>
      <c r="H56" s="120"/>
      <c r="I56" s="140"/>
      <c r="J56" s="140"/>
    </row>
    <row r="57" spans="2:10" s="116" customFormat="1" ht="12.75" customHeight="1">
      <c r="B57" s="140"/>
      <c r="C57" s="140"/>
      <c r="D57" s="141"/>
      <c r="E57" s="141"/>
      <c r="F57" s="140"/>
      <c r="G57" s="140"/>
      <c r="H57" s="120"/>
      <c r="I57" s="140"/>
      <c r="J57" s="140"/>
    </row>
    <row r="58" spans="2:10" s="116" customFormat="1" ht="12.75" customHeight="1">
      <c r="B58" s="140"/>
      <c r="C58" s="140"/>
      <c r="D58" s="141"/>
      <c r="E58" s="141"/>
      <c r="F58" s="140"/>
      <c r="G58" s="140"/>
      <c r="H58" s="135" t="s">
        <v>96</v>
      </c>
      <c r="I58" s="140"/>
      <c r="J58" s="140"/>
    </row>
    <row r="59" spans="2:10" s="116" customFormat="1" ht="12.75" customHeight="1">
      <c r="B59" s="140"/>
      <c r="C59" s="140"/>
      <c r="D59" s="141"/>
      <c r="E59" s="141"/>
      <c r="F59" s="140"/>
      <c r="G59" s="140"/>
      <c r="H59" s="120"/>
      <c r="I59" s="140"/>
      <c r="J59" s="140"/>
    </row>
    <row r="60" spans="2:10" s="116" customFormat="1" ht="12.75" customHeight="1">
      <c r="B60" s="140"/>
      <c r="C60" s="140"/>
      <c r="D60" s="141"/>
      <c r="E60" s="141"/>
      <c r="F60" s="140"/>
      <c r="G60" s="140"/>
      <c r="H60" s="120"/>
      <c r="I60" s="140"/>
      <c r="J60" s="140"/>
    </row>
    <row r="61" spans="2:10" s="116" customFormat="1" ht="12.75" customHeight="1">
      <c r="B61" s="140"/>
      <c r="C61" s="140"/>
      <c r="D61" s="141"/>
      <c r="E61" s="141"/>
      <c r="F61" s="140"/>
      <c r="G61" s="140"/>
      <c r="H61" s="120"/>
      <c r="I61" s="140"/>
      <c r="J61" s="140"/>
    </row>
    <row r="62" spans="1:11" s="116" customFormat="1" ht="12.75" customHeight="1">
      <c r="A62" s="95"/>
      <c r="B62" s="145"/>
      <c r="C62" s="97"/>
      <c r="D62" s="98"/>
      <c r="E62" s="98"/>
      <c r="F62" s="99"/>
      <c r="G62" s="100"/>
      <c r="H62" s="101"/>
      <c r="I62" s="100"/>
      <c r="J62" s="100"/>
      <c r="K62" s="102"/>
    </row>
    <row r="63" spans="1:11" s="136" customFormat="1" ht="12.75" customHeight="1">
      <c r="A63" s="80">
        <v>8</v>
      </c>
      <c r="B63" s="81">
        <v>1</v>
      </c>
      <c r="C63" s="82" t="s">
        <v>97</v>
      </c>
      <c r="D63" s="83" t="s">
        <v>98</v>
      </c>
      <c r="E63" s="83" t="s">
        <v>84</v>
      </c>
      <c r="F63" s="84" t="s">
        <v>71</v>
      </c>
      <c r="G63" s="85" t="s">
        <v>72</v>
      </c>
      <c r="H63" s="86"/>
      <c r="I63" s="85"/>
      <c r="J63" s="85" t="s">
        <v>74</v>
      </c>
      <c r="K63" s="87" t="s">
        <v>75</v>
      </c>
    </row>
    <row r="64" spans="1:11" s="116" customFormat="1" ht="12.75" customHeight="1">
      <c r="A64" s="63"/>
      <c r="B64" s="88"/>
      <c r="C64" s="89"/>
      <c r="D64" s="90"/>
      <c r="E64" s="90"/>
      <c r="F64" s="91"/>
      <c r="G64" s="92"/>
      <c r="H64" s="93"/>
      <c r="I64" s="92"/>
      <c r="J64" s="92"/>
      <c r="K64" s="94"/>
    </row>
    <row r="65" spans="1:11" s="116" customFormat="1" ht="12.75" customHeight="1">
      <c r="A65" s="63"/>
      <c r="B65" s="88"/>
      <c r="C65" s="89"/>
      <c r="D65" s="90"/>
      <c r="E65" s="90"/>
      <c r="F65" s="91"/>
      <c r="G65" s="92"/>
      <c r="H65" s="93"/>
      <c r="I65" s="92"/>
      <c r="J65" s="92"/>
      <c r="K65" s="94"/>
    </row>
    <row r="66" spans="1:11" s="116" customFormat="1" ht="12.75" customHeight="1">
      <c r="A66" s="63"/>
      <c r="B66" s="88"/>
      <c r="C66" s="89"/>
      <c r="D66" s="90"/>
      <c r="E66" s="90"/>
      <c r="F66" s="91"/>
      <c r="G66" s="92"/>
      <c r="H66" s="86" t="s">
        <v>85</v>
      </c>
      <c r="I66" s="92"/>
      <c r="J66" s="92"/>
      <c r="K66" s="94"/>
    </row>
    <row r="67" spans="1:11" s="116" customFormat="1" ht="12.75" customHeight="1">
      <c r="A67" s="63"/>
      <c r="B67" s="88"/>
      <c r="C67" s="89"/>
      <c r="D67" s="90"/>
      <c r="E67" s="90"/>
      <c r="F67" s="91"/>
      <c r="G67" s="92"/>
      <c r="H67" s="93"/>
      <c r="I67" s="92"/>
      <c r="J67" s="92"/>
      <c r="K67" s="94"/>
    </row>
    <row r="68" spans="1:11" s="116" customFormat="1" ht="12.75" customHeight="1">
      <c r="A68" s="63"/>
      <c r="B68" s="88"/>
      <c r="C68" s="89"/>
      <c r="D68" s="90"/>
      <c r="E68" s="90"/>
      <c r="F68" s="91"/>
      <c r="G68" s="92"/>
      <c r="H68" s="93"/>
      <c r="I68" s="92"/>
      <c r="J68" s="92"/>
      <c r="K68" s="94"/>
    </row>
    <row r="69" spans="1:11" s="116" customFormat="1" ht="12.75" customHeight="1">
      <c r="A69" s="63"/>
      <c r="B69" s="88"/>
      <c r="C69" s="89"/>
      <c r="D69" s="90"/>
      <c r="E69" s="90"/>
      <c r="F69" s="91"/>
      <c r="G69" s="92"/>
      <c r="H69" s="93"/>
      <c r="I69" s="92"/>
      <c r="J69" s="92"/>
      <c r="K69" s="94"/>
    </row>
    <row r="70" spans="1:11" s="116" customFormat="1" ht="12.75" customHeight="1">
      <c r="A70" s="95"/>
      <c r="B70" s="96"/>
      <c r="C70" s="97"/>
      <c r="D70" s="98"/>
      <c r="E70" s="98"/>
      <c r="F70" s="99"/>
      <c r="G70" s="100"/>
      <c r="H70" s="101"/>
      <c r="I70" s="100"/>
      <c r="J70" s="100"/>
      <c r="K70" s="102"/>
    </row>
    <row r="71" spans="1:11" s="136" customFormat="1" ht="12.75" customHeight="1">
      <c r="A71" s="80">
        <v>9</v>
      </c>
      <c r="B71" s="81">
        <v>1</v>
      </c>
      <c r="C71" s="82" t="s">
        <v>97</v>
      </c>
      <c r="D71" s="83" t="s">
        <v>99</v>
      </c>
      <c r="E71" s="83" t="s">
        <v>77</v>
      </c>
      <c r="F71" s="84" t="s">
        <v>78</v>
      </c>
      <c r="G71" s="85" t="s">
        <v>72</v>
      </c>
      <c r="H71" s="86"/>
      <c r="I71" s="85"/>
      <c r="J71" s="85" t="s">
        <v>74</v>
      </c>
      <c r="K71" s="87" t="s">
        <v>63</v>
      </c>
    </row>
    <row r="72" spans="1:11" s="116" customFormat="1" ht="12.75" customHeight="1">
      <c r="A72" s="63"/>
      <c r="B72" s="88"/>
      <c r="C72" s="89"/>
      <c r="D72" s="90"/>
      <c r="E72" s="90"/>
      <c r="F72" s="91"/>
      <c r="G72" s="92"/>
      <c r="H72" s="93"/>
      <c r="I72" s="92"/>
      <c r="J72" s="92"/>
      <c r="K72" s="94"/>
    </row>
    <row r="73" spans="1:11" s="116" customFormat="1" ht="12.75" customHeight="1">
      <c r="A73" s="63"/>
      <c r="B73" s="88"/>
      <c r="C73" s="89"/>
      <c r="D73" s="90"/>
      <c r="E73" s="90"/>
      <c r="F73" s="91"/>
      <c r="G73" s="92"/>
      <c r="H73" s="93"/>
      <c r="I73" s="92"/>
      <c r="J73" s="92"/>
      <c r="K73" s="94"/>
    </row>
    <row r="74" spans="1:11" s="116" customFormat="1" ht="12.75" customHeight="1">
      <c r="A74" s="63"/>
      <c r="B74" s="88"/>
      <c r="C74" s="89"/>
      <c r="D74" s="90"/>
      <c r="E74" s="90"/>
      <c r="F74" s="91"/>
      <c r="G74" s="92"/>
      <c r="H74" s="86" t="s">
        <v>79</v>
      </c>
      <c r="I74" s="92"/>
      <c r="J74" s="92"/>
      <c r="K74" s="94"/>
    </row>
    <row r="75" spans="1:11" s="116" customFormat="1" ht="12.75" customHeight="1">
      <c r="A75" s="63"/>
      <c r="B75" s="88"/>
      <c r="C75" s="89"/>
      <c r="D75" s="90"/>
      <c r="E75" s="90"/>
      <c r="F75" s="91"/>
      <c r="G75" s="92"/>
      <c r="H75" s="93"/>
      <c r="I75" s="92"/>
      <c r="J75" s="92"/>
      <c r="K75" s="94"/>
    </row>
    <row r="76" spans="1:11" s="116" customFormat="1" ht="12.75" customHeight="1">
      <c r="A76" s="63"/>
      <c r="B76" s="88"/>
      <c r="C76" s="89"/>
      <c r="D76" s="90"/>
      <c r="E76" s="90"/>
      <c r="F76" s="91"/>
      <c r="G76" s="92"/>
      <c r="H76" s="93"/>
      <c r="I76" s="92"/>
      <c r="J76" s="92"/>
      <c r="K76" s="94"/>
    </row>
    <row r="77" spans="1:11" s="116" customFormat="1" ht="12.75" customHeight="1">
      <c r="A77" s="63"/>
      <c r="B77" s="88"/>
      <c r="C77" s="89"/>
      <c r="D77" s="90"/>
      <c r="E77" s="90"/>
      <c r="F77" s="91"/>
      <c r="G77" s="92"/>
      <c r="H77" s="93"/>
      <c r="I77" s="92"/>
      <c r="J77" s="92"/>
      <c r="K77" s="94"/>
    </row>
    <row r="78" spans="1:11" s="116" customFormat="1" ht="12.75" customHeight="1">
      <c r="A78" s="95"/>
      <c r="B78" s="96"/>
      <c r="C78" s="97"/>
      <c r="D78" s="98"/>
      <c r="E78" s="98"/>
      <c r="F78" s="99"/>
      <c r="G78" s="100"/>
      <c r="H78" s="101"/>
      <c r="I78" s="100"/>
      <c r="J78" s="100"/>
      <c r="K78" s="102"/>
    </row>
    <row r="79" spans="1:11" s="136" customFormat="1" ht="12.75" customHeight="1">
      <c r="A79" s="80">
        <v>10</v>
      </c>
      <c r="B79" s="81">
        <v>1</v>
      </c>
      <c r="C79" s="82" t="s">
        <v>97</v>
      </c>
      <c r="D79" s="83" t="s">
        <v>100</v>
      </c>
      <c r="E79" s="83" t="s">
        <v>81</v>
      </c>
      <c r="F79" s="84" t="s">
        <v>78</v>
      </c>
      <c r="G79" s="85" t="s">
        <v>72</v>
      </c>
      <c r="H79" s="86"/>
      <c r="I79" s="85"/>
      <c r="J79" s="85" t="s">
        <v>74</v>
      </c>
      <c r="K79" s="87" t="s">
        <v>63</v>
      </c>
    </row>
    <row r="80" spans="1:11" s="116" customFormat="1" ht="12.75" customHeight="1">
      <c r="A80" s="63"/>
      <c r="B80" s="88"/>
      <c r="C80" s="89"/>
      <c r="D80" s="90"/>
      <c r="E80" s="90"/>
      <c r="F80" s="91"/>
      <c r="G80" s="92"/>
      <c r="H80" s="93"/>
      <c r="I80" s="92"/>
      <c r="J80" s="92"/>
      <c r="K80" s="94"/>
    </row>
    <row r="81" spans="1:12" s="116" customFormat="1" ht="12.75" customHeight="1">
      <c r="A81" s="63"/>
      <c r="B81" s="88"/>
      <c r="C81" s="89"/>
      <c r="D81" s="90"/>
      <c r="E81" s="90"/>
      <c r="F81" s="91"/>
      <c r="G81" s="92"/>
      <c r="H81" s="93"/>
      <c r="I81" s="92"/>
      <c r="J81" s="92"/>
      <c r="K81" s="151" t="s">
        <v>101</v>
      </c>
      <c r="L81" s="152"/>
    </row>
    <row r="82" spans="1:12" s="116" customFormat="1" ht="12.75" customHeight="1">
      <c r="A82" s="63"/>
      <c r="B82" s="88"/>
      <c r="C82" s="89"/>
      <c r="D82" s="90"/>
      <c r="E82" s="90"/>
      <c r="F82" s="91"/>
      <c r="G82" s="92"/>
      <c r="H82" s="86" t="s">
        <v>82</v>
      </c>
      <c r="I82" s="92"/>
      <c r="J82" s="92"/>
      <c r="K82" s="151"/>
      <c r="L82" s="152"/>
    </row>
    <row r="83" spans="1:12" s="116" customFormat="1" ht="12.75" customHeight="1">
      <c r="A83" s="63"/>
      <c r="B83" s="88"/>
      <c r="C83" s="89"/>
      <c r="D83" s="90"/>
      <c r="E83" s="90"/>
      <c r="F83" s="91"/>
      <c r="G83" s="92"/>
      <c r="H83" s="93"/>
      <c r="I83" s="92"/>
      <c r="J83" s="92"/>
      <c r="K83" s="151"/>
      <c r="L83" s="152"/>
    </row>
    <row r="84" spans="1:12" s="116" customFormat="1" ht="12.75" customHeight="1">
      <c r="A84" s="63"/>
      <c r="B84" s="88"/>
      <c r="C84" s="89"/>
      <c r="D84" s="90"/>
      <c r="E84" s="90"/>
      <c r="F84" s="91"/>
      <c r="G84" s="92"/>
      <c r="H84" s="93"/>
      <c r="I84" s="92"/>
      <c r="J84" s="92"/>
      <c r="K84" s="151"/>
      <c r="L84" s="152"/>
    </row>
    <row r="85" spans="1:12" s="116" customFormat="1" ht="12.75" customHeight="1">
      <c r="A85" s="63"/>
      <c r="B85" s="88"/>
      <c r="C85" s="89"/>
      <c r="D85" s="90"/>
      <c r="E85" s="90"/>
      <c r="F85" s="91"/>
      <c r="G85" s="92"/>
      <c r="H85" s="93"/>
      <c r="I85" s="92"/>
      <c r="J85" s="92"/>
      <c r="K85" s="151"/>
      <c r="L85" s="152"/>
    </row>
    <row r="86" spans="1:12" s="116" customFormat="1" ht="12.75" customHeight="1">
      <c r="A86" s="95"/>
      <c r="B86" s="96"/>
      <c r="C86" s="97"/>
      <c r="D86" s="98"/>
      <c r="E86" s="98"/>
      <c r="F86" s="99"/>
      <c r="G86" s="100"/>
      <c r="H86" s="101"/>
      <c r="I86" s="100"/>
      <c r="J86" s="100"/>
      <c r="K86" s="151"/>
      <c r="L86" s="152"/>
    </row>
    <row r="87" spans="1:11" s="146" customFormat="1" ht="12.75" customHeight="1">
      <c r="A87" s="80">
        <v>11</v>
      </c>
      <c r="B87" s="81">
        <v>1</v>
      </c>
      <c r="C87" s="82" t="s">
        <v>97</v>
      </c>
      <c r="D87" s="83" t="s">
        <v>102</v>
      </c>
      <c r="E87" s="83" t="s">
        <v>84</v>
      </c>
      <c r="F87" s="84" t="s">
        <v>95</v>
      </c>
      <c r="G87" s="85" t="s">
        <v>72</v>
      </c>
      <c r="H87" s="86"/>
      <c r="I87" s="85"/>
      <c r="J87" s="85" t="s">
        <v>74</v>
      </c>
      <c r="K87" s="87" t="s">
        <v>63</v>
      </c>
    </row>
    <row r="88" spans="1:11" ht="12.75" customHeight="1">
      <c r="A88" s="63"/>
      <c r="B88" s="88"/>
      <c r="C88" s="89"/>
      <c r="D88" s="90"/>
      <c r="E88" s="90"/>
      <c r="F88" s="91"/>
      <c r="G88" s="92"/>
      <c r="H88" s="93"/>
      <c r="I88" s="92"/>
      <c r="J88" s="92"/>
      <c r="K88" s="94"/>
    </row>
    <row r="89" spans="1:11" ht="12.75" customHeight="1">
      <c r="A89" s="63"/>
      <c r="B89" s="88"/>
      <c r="C89" s="89"/>
      <c r="D89" s="90"/>
      <c r="E89" s="90"/>
      <c r="F89" s="91"/>
      <c r="G89" s="92"/>
      <c r="H89" s="93"/>
      <c r="I89" s="92"/>
      <c r="J89" s="92"/>
      <c r="K89" s="94" t="s">
        <v>103</v>
      </c>
    </row>
    <row r="90" spans="1:11" ht="12.75" customHeight="1">
      <c r="A90" s="63"/>
      <c r="B90" s="88"/>
      <c r="C90" s="89"/>
      <c r="D90" s="90"/>
      <c r="E90" s="90"/>
      <c r="F90" s="91"/>
      <c r="G90" s="92"/>
      <c r="H90" s="86" t="s">
        <v>104</v>
      </c>
      <c r="I90" s="92"/>
      <c r="J90" s="92"/>
      <c r="K90" s="94" t="s">
        <v>105</v>
      </c>
    </row>
    <row r="91" spans="1:11" ht="12.75" customHeight="1">
      <c r="A91" s="63"/>
      <c r="B91" s="88"/>
      <c r="C91" s="89"/>
      <c r="D91" s="90"/>
      <c r="E91" s="90"/>
      <c r="F91" s="91"/>
      <c r="G91" s="92"/>
      <c r="H91" s="93"/>
      <c r="I91" s="92"/>
      <c r="J91" s="92"/>
      <c r="K91" s="94" t="s">
        <v>106</v>
      </c>
    </row>
    <row r="92" spans="1:11" ht="12.75" customHeight="1">
      <c r="A92" s="63"/>
      <c r="B92" s="88"/>
      <c r="C92" s="89"/>
      <c r="D92" s="90"/>
      <c r="E92" s="90"/>
      <c r="F92" s="91"/>
      <c r="G92" s="92"/>
      <c r="H92" s="93"/>
      <c r="I92" s="92"/>
      <c r="J92" s="92"/>
      <c r="K92" s="94"/>
    </row>
    <row r="93" spans="1:11" ht="12.75" customHeight="1">
      <c r="A93" s="63"/>
      <c r="B93" s="88"/>
      <c r="C93" s="89"/>
      <c r="D93" s="90"/>
      <c r="E93" s="90"/>
      <c r="F93" s="91"/>
      <c r="G93" s="92"/>
      <c r="H93" s="93"/>
      <c r="I93" s="92"/>
      <c r="J93" s="92"/>
      <c r="K93" s="94"/>
    </row>
    <row r="94" spans="1:11" ht="19.5">
      <c r="A94" s="95"/>
      <c r="B94" s="96"/>
      <c r="C94" s="97"/>
      <c r="D94" s="98"/>
      <c r="E94" s="98"/>
      <c r="F94" s="99"/>
      <c r="G94" s="100"/>
      <c r="H94" s="101"/>
      <c r="I94" s="100"/>
      <c r="J94" s="100"/>
      <c r="K94" s="102"/>
    </row>
    <row r="95" spans="1:11" ht="20.25">
      <c r="A95" s="80">
        <v>12</v>
      </c>
      <c r="B95" s="81">
        <v>1</v>
      </c>
      <c r="C95" s="82" t="s">
        <v>97</v>
      </c>
      <c r="D95" s="83" t="s">
        <v>102</v>
      </c>
      <c r="E95" s="83" t="s">
        <v>107</v>
      </c>
      <c r="F95" s="84" t="s">
        <v>95</v>
      </c>
      <c r="G95" s="85" t="s">
        <v>72</v>
      </c>
      <c r="H95" s="86"/>
      <c r="I95" s="85"/>
      <c r="J95" s="85" t="s">
        <v>74</v>
      </c>
      <c r="K95" s="87" t="s">
        <v>63</v>
      </c>
    </row>
    <row r="96" spans="1:11" ht="19.5">
      <c r="A96" s="63"/>
      <c r="B96" s="88"/>
      <c r="C96" s="89"/>
      <c r="D96" s="90"/>
      <c r="E96" s="90"/>
      <c r="F96" s="91"/>
      <c r="G96" s="92"/>
      <c r="H96" s="93"/>
      <c r="I96" s="92"/>
      <c r="J96" s="92"/>
      <c r="K96" s="94" t="s">
        <v>108</v>
      </c>
    </row>
    <row r="97" spans="1:11" ht="15">
      <c r="A97" s="63"/>
      <c r="B97" s="88"/>
      <c r="C97" s="89"/>
      <c r="D97" s="90"/>
      <c r="E97" s="90"/>
      <c r="F97" s="91"/>
      <c r="G97" s="92"/>
      <c r="H97" s="92"/>
      <c r="I97" s="92"/>
      <c r="J97" s="92"/>
      <c r="K97" s="94" t="s">
        <v>109</v>
      </c>
    </row>
    <row r="98" spans="1:11" ht="20.25">
      <c r="A98" s="63"/>
      <c r="B98" s="88"/>
      <c r="C98" s="89"/>
      <c r="D98" s="90"/>
      <c r="E98" s="90"/>
      <c r="F98" s="91"/>
      <c r="G98" s="92"/>
      <c r="H98" s="86" t="s">
        <v>110</v>
      </c>
      <c r="I98" s="92"/>
      <c r="J98" s="92"/>
      <c r="K98" s="94" t="s">
        <v>111</v>
      </c>
    </row>
    <row r="99" spans="1:11" ht="15">
      <c r="A99" s="63"/>
      <c r="B99" s="88"/>
      <c r="C99" s="89"/>
      <c r="D99" s="90"/>
      <c r="E99" s="90"/>
      <c r="F99" s="91"/>
      <c r="G99" s="92"/>
      <c r="H99" s="92"/>
      <c r="I99" s="92"/>
      <c r="J99" s="92"/>
      <c r="K99" s="94" t="s">
        <v>112</v>
      </c>
    </row>
    <row r="100" spans="1:11" ht="15">
      <c r="A100" s="63"/>
      <c r="B100" s="88"/>
      <c r="C100" s="89"/>
      <c r="D100" s="90"/>
      <c r="E100" s="90"/>
      <c r="F100" s="91"/>
      <c r="G100" s="92"/>
      <c r="H100" s="92"/>
      <c r="I100" s="92"/>
      <c r="J100" s="92"/>
      <c r="K100" s="94" t="s">
        <v>113</v>
      </c>
    </row>
    <row r="101" spans="1:11" ht="15">
      <c r="A101" s="63"/>
      <c r="B101" s="88"/>
      <c r="C101" s="89"/>
      <c r="D101" s="90"/>
      <c r="E101" s="90"/>
      <c r="F101" s="91"/>
      <c r="G101" s="92"/>
      <c r="H101" s="92"/>
      <c r="I101" s="92"/>
      <c r="J101" s="92"/>
      <c r="K101" s="94" t="s">
        <v>114</v>
      </c>
    </row>
    <row r="102" spans="1:11" ht="15">
      <c r="A102" s="95"/>
      <c r="B102" s="96"/>
      <c r="C102" s="97"/>
      <c r="D102" s="98"/>
      <c r="E102" s="98"/>
      <c r="F102" s="99"/>
      <c r="G102" s="100"/>
      <c r="H102" s="100"/>
      <c r="I102" s="100"/>
      <c r="J102" s="100"/>
      <c r="K102" s="94" t="s">
        <v>115</v>
      </c>
    </row>
    <row r="105" spans="4:8" ht="12.75">
      <c r="D105" s="147" t="s">
        <v>116</v>
      </c>
      <c r="H105" s="59" t="s">
        <v>117</v>
      </c>
    </row>
  </sheetData>
  <sheetProtection password="839E" sheet="1" objects="1" scenarios="1"/>
  <mergeCells count="1">
    <mergeCell ref="K81:L86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M37"/>
  <sheetViews>
    <sheetView workbookViewId="0" topLeftCell="A3">
      <selection activeCell="I27" sqref="I27"/>
    </sheetView>
  </sheetViews>
  <sheetFormatPr defaultColWidth="11.421875" defaultRowHeight="12.75"/>
  <cols>
    <col min="11" max="11" width="4.00390625" style="0" customWidth="1"/>
    <col min="13" max="13" width="5.140625" style="0" customWidth="1"/>
    <col min="14" max="14" width="15.421875" style="0" customWidth="1"/>
  </cols>
  <sheetData>
    <row r="1" spans="1:2" ht="12.75">
      <c r="A1" s="29">
        <v>1</v>
      </c>
      <c r="B1" s="29">
        <v>2</v>
      </c>
    </row>
    <row r="2" spans="1:13" ht="12.75">
      <c r="A2" s="17">
        <v>110</v>
      </c>
      <c r="B2" s="17">
        <v>40</v>
      </c>
      <c r="H2" s="31" t="s">
        <v>119</v>
      </c>
      <c r="I2" s="31"/>
      <c r="J2" s="31"/>
      <c r="K2" s="31"/>
      <c r="L2" s="31"/>
      <c r="M2" s="31"/>
    </row>
    <row r="3" spans="1:8" ht="12.75">
      <c r="A3" s="17">
        <v>111</v>
      </c>
      <c r="B3" s="17">
        <v>60</v>
      </c>
      <c r="H3" t="s">
        <v>118</v>
      </c>
    </row>
    <row r="4" spans="1:8" ht="12.75">
      <c r="A4" s="17">
        <v>119</v>
      </c>
      <c r="B4" s="17">
        <v>80</v>
      </c>
      <c r="H4" s="42" t="s">
        <v>120</v>
      </c>
    </row>
    <row r="5" spans="1:8" ht="12.75">
      <c r="A5" s="17">
        <v>120</v>
      </c>
      <c r="B5" s="17">
        <v>50</v>
      </c>
      <c r="H5" s="42" t="s">
        <v>121</v>
      </c>
    </row>
    <row r="6" spans="1:2" ht="12.75">
      <c r="A6" s="17">
        <v>121</v>
      </c>
      <c r="B6" s="17">
        <v>70</v>
      </c>
    </row>
    <row r="7" spans="1:8" ht="12.75">
      <c r="A7" s="17">
        <v>129</v>
      </c>
      <c r="B7" s="17">
        <v>90</v>
      </c>
      <c r="H7" t="s">
        <v>122</v>
      </c>
    </row>
    <row r="8" spans="1:8" ht="12.75">
      <c r="A8" s="17">
        <v>210</v>
      </c>
      <c r="B8" s="17">
        <v>70</v>
      </c>
      <c r="H8" t="s">
        <v>123</v>
      </c>
    </row>
    <row r="9" spans="1:12" ht="12.75">
      <c r="A9" s="17">
        <v>211</v>
      </c>
      <c r="B9" s="17">
        <v>85</v>
      </c>
      <c r="K9" s="27"/>
      <c r="L9" s="27"/>
    </row>
    <row r="10" spans="1:12" ht="12.75">
      <c r="A10" s="17">
        <v>219</v>
      </c>
      <c r="B10" s="17">
        <v>100</v>
      </c>
      <c r="K10" s="27"/>
      <c r="L10" s="27"/>
    </row>
    <row r="11" spans="1:13" ht="12.75">
      <c r="A11" s="17">
        <v>220</v>
      </c>
      <c r="B11" s="17">
        <v>80</v>
      </c>
      <c r="J11" s="43"/>
      <c r="K11" s="44"/>
      <c r="L11" s="45" t="s">
        <v>132</v>
      </c>
      <c r="M11" s="46"/>
    </row>
    <row r="12" spans="1:13" ht="12.75">
      <c r="A12" s="17">
        <v>221</v>
      </c>
      <c r="B12" s="17">
        <v>100</v>
      </c>
      <c r="H12" t="s">
        <v>134</v>
      </c>
      <c r="J12" s="47" t="s">
        <v>127</v>
      </c>
      <c r="K12" s="48"/>
      <c r="L12" s="48">
        <v>1</v>
      </c>
      <c r="M12" s="49"/>
    </row>
    <row r="13" spans="1:13" ht="12.75">
      <c r="A13" s="17">
        <v>229</v>
      </c>
      <c r="B13" s="17">
        <v>120</v>
      </c>
      <c r="D13" s="20"/>
      <c r="H13" t="s">
        <v>135</v>
      </c>
      <c r="J13" s="47" t="s">
        <v>128</v>
      </c>
      <c r="K13" s="48"/>
      <c r="L13" s="48">
        <v>2</v>
      </c>
      <c r="M13" s="49"/>
    </row>
    <row r="14" spans="1:13" ht="12.75">
      <c r="A14" s="17">
        <v>310</v>
      </c>
      <c r="B14" s="17">
        <v>80</v>
      </c>
      <c r="H14" t="s">
        <v>124</v>
      </c>
      <c r="J14" s="47" t="s">
        <v>129</v>
      </c>
      <c r="K14" s="48"/>
      <c r="L14" s="48">
        <v>3</v>
      </c>
      <c r="M14" s="49"/>
    </row>
    <row r="15" spans="1:13" ht="12.75">
      <c r="A15" s="17">
        <v>311</v>
      </c>
      <c r="B15" s="17">
        <v>110</v>
      </c>
      <c r="H15" t="s">
        <v>126</v>
      </c>
      <c r="J15" s="47" t="s">
        <v>130</v>
      </c>
      <c r="K15" s="50"/>
      <c r="L15" s="48">
        <v>4</v>
      </c>
      <c r="M15" s="49"/>
    </row>
    <row r="16" spans="1:13" ht="12.75">
      <c r="A16" s="17">
        <v>319</v>
      </c>
      <c r="B16" s="17">
        <v>140</v>
      </c>
      <c r="H16" t="s">
        <v>125</v>
      </c>
      <c r="J16" s="47" t="s">
        <v>131</v>
      </c>
      <c r="K16" s="50"/>
      <c r="L16" s="48">
        <v>5</v>
      </c>
      <c r="M16" s="49"/>
    </row>
    <row r="17" spans="1:13" ht="12.75">
      <c r="A17" s="17">
        <v>320</v>
      </c>
      <c r="B17" s="17">
        <v>90</v>
      </c>
      <c r="J17" s="51" t="s">
        <v>133</v>
      </c>
      <c r="K17" s="31"/>
      <c r="L17" s="52">
        <v>6</v>
      </c>
      <c r="M17" s="53"/>
    </row>
    <row r="18" spans="1:2" ht="12.75">
      <c r="A18" s="17">
        <v>321</v>
      </c>
      <c r="B18" s="17">
        <v>130</v>
      </c>
    </row>
    <row r="19" spans="1:2" ht="12.75">
      <c r="A19" s="17">
        <v>329</v>
      </c>
      <c r="B19" s="17">
        <v>160</v>
      </c>
    </row>
    <row r="37" ht="12.75">
      <c r="L37" t="s">
        <v>136</v>
      </c>
    </row>
  </sheetData>
  <sheetProtection password="839E" sheet="1" objects="1" scenarios="1"/>
  <printOptions/>
  <pageMargins left="0.75" right="0.75" top="1" bottom="1" header="0.4921259845" footer="0.4921259845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BEMM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Wippermann</dc:creator>
  <cp:keywords/>
  <dc:description/>
  <cp:lastModifiedBy>Buerschaper</cp:lastModifiedBy>
  <cp:lastPrinted>2014-09-25T13:06:52Z</cp:lastPrinted>
  <dcterms:created xsi:type="dcterms:W3CDTF">2005-02-28T17:57:17Z</dcterms:created>
  <dcterms:modified xsi:type="dcterms:W3CDTF">2014-10-23T15:44:22Z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